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070" yWindow="135" windowWidth="16965" windowHeight="11595" tabRatio="749"/>
  </bookViews>
  <sheets>
    <sheet name="UPGro Logical Framework" sheetId="1" r:id="rId1"/>
    <sheet name="Data Collection Framework" sheetId="3" r:id="rId2"/>
    <sheet name="Papers" sheetId="2" r:id="rId3"/>
    <sheet name="Data" sheetId="5" r:id="rId4"/>
    <sheet name="Conferences" sheetId="4" r:id="rId5"/>
  </sheets>
  <definedNames>
    <definedName name="_ftn1" localSheetId="0">'UPGro Logical Framework'!#REF!</definedName>
    <definedName name="_ftnref1" localSheetId="0">'UPGro Logical Framework'!$D$5</definedName>
  </definedNames>
  <calcPr calcId="145621"/>
</workbook>
</file>

<file path=xl/calcChain.xml><?xml version="1.0" encoding="utf-8"?>
<calcChain xmlns="http://schemas.openxmlformats.org/spreadsheetml/2006/main">
  <c r="D9" i="4" l="1"/>
  <c r="D18" i="4"/>
  <c r="N18" i="4"/>
  <c r="Q18" i="4" s="1"/>
  <c r="N9" i="4"/>
  <c r="O9" i="4" s="1"/>
  <c r="R18" i="4" l="1"/>
  <c r="P18" i="4"/>
  <c r="O18" i="4"/>
  <c r="R9" i="4"/>
  <c r="Q9" i="4"/>
  <c r="P9" i="4"/>
  <c r="I18" i="4" l="1"/>
  <c r="J18" i="4"/>
  <c r="K18" i="4"/>
  <c r="M18" i="4"/>
  <c r="I9" i="4"/>
  <c r="J9" i="4"/>
  <c r="K9" i="4"/>
  <c r="M9" i="4"/>
  <c r="L9" i="4"/>
  <c r="L18" i="4"/>
  <c r="D15" i="2" l="1"/>
  <c r="D5" i="2"/>
  <c r="H18" i="4"/>
  <c r="G18" i="4"/>
  <c r="F18" i="4"/>
  <c r="G9" i="4"/>
  <c r="H9" i="4"/>
  <c r="F9" i="4"/>
  <c r="M15" i="2"/>
  <c r="L15" i="2"/>
  <c r="M5" i="2"/>
  <c r="L5" i="2"/>
</calcChain>
</file>

<file path=xl/comments1.xml><?xml version="1.0" encoding="utf-8"?>
<comments xmlns="http://schemas.openxmlformats.org/spreadsheetml/2006/main">
  <authors>
    <author>Sean Furey</author>
  </authors>
  <commentList>
    <comment ref="E13" authorId="0">
      <text>
        <r>
          <rPr>
            <b/>
            <sz val="8"/>
            <color indexed="81"/>
            <rFont val="Tahoma"/>
            <family val="2"/>
          </rPr>
          <t>Sean Furey:</t>
        </r>
        <r>
          <rPr>
            <sz val="8"/>
            <color indexed="81"/>
            <rFont val="Tahoma"/>
            <family val="2"/>
          </rPr>
          <t xml:space="preserve">
Hidden Crisis work highlighted in MWE Uganda 2014 Sector Performance Report (p.155)  </t>
        </r>
      </text>
    </comment>
    <comment ref="E23" authorId="0">
      <text>
        <r>
          <rPr>
            <b/>
            <sz val="8"/>
            <color indexed="81"/>
            <rFont val="Tahoma"/>
            <family val="2"/>
          </rPr>
          <t>Sean Furey:</t>
        </r>
        <r>
          <rPr>
            <sz val="8"/>
            <color indexed="81"/>
            <rFont val="Tahoma"/>
            <family val="2"/>
          </rPr>
          <t xml:space="preserve">
"Groundwater Safety in Peri Urban Areas" </t>
        </r>
      </text>
    </comment>
    <comment ref="E38" authorId="0">
      <text>
        <r>
          <rPr>
            <b/>
            <sz val="8"/>
            <color indexed="81"/>
            <rFont val="Tahoma"/>
            <family val="2"/>
          </rPr>
          <t>Sean Furey:</t>
        </r>
        <r>
          <rPr>
            <sz val="8"/>
            <color indexed="81"/>
            <rFont val="Tahoma"/>
            <family val="2"/>
          </rPr>
          <t xml:space="preserve">
200 leaflets, 150 Synthesis reports, 200 Consortium flyers, 400 UPGro/RWSN USB sticks distributed at WEDC Conference and Stockholm World Water Week</t>
        </r>
      </text>
    </comment>
    <comment ref="E39" authorId="0">
      <text>
        <r>
          <rPr>
            <b/>
            <sz val="8"/>
            <color indexed="81"/>
            <rFont val="Tahoma"/>
            <family val="2"/>
          </rPr>
          <t>Sean Furey:</t>
        </r>
        <r>
          <rPr>
            <sz val="8"/>
            <color indexed="81"/>
            <rFont val="Tahoma"/>
            <family val="2"/>
          </rPr>
          <t xml:space="preserve">
Africa: 0
Int.ernational: 3 
tockholm World Water Week, 
WEDC Conference,
 IAH Congress
</t>
        </r>
      </text>
    </comment>
    <comment ref="E40" authorId="0">
      <text>
        <r>
          <rPr>
            <b/>
            <sz val="8"/>
            <color indexed="81"/>
            <rFont val="Tahoma"/>
            <family val="2"/>
          </rPr>
          <t>Sean Furey:</t>
        </r>
        <r>
          <rPr>
            <sz val="8"/>
            <color indexed="81"/>
            <rFont val="Tahoma"/>
            <family val="2"/>
          </rPr>
          <t xml:space="preserve">
1) Hidden Crisis work highlighted in MWE Uganda 2014 Sector Performance Report (p.155)
(2) Roads for Water incorporated into Ethiopian State Gov. planning
</t>
        </r>
      </text>
    </comment>
    <comment ref="E47" authorId="0">
      <text>
        <r>
          <rPr>
            <b/>
            <sz val="8"/>
            <color indexed="81"/>
            <rFont val="Tahoma"/>
            <family val="2"/>
          </rPr>
          <t>In UPGro countries</t>
        </r>
        <r>
          <rPr>
            <sz val="8"/>
            <color indexed="81"/>
            <rFont val="Tahoma"/>
            <family val="2"/>
          </rPr>
          <t xml:space="preserve">
1 article in Lusaka Times
</t>
        </r>
        <r>
          <rPr>
            <b/>
            <sz val="8"/>
            <color indexed="81"/>
            <rFont val="Tahoma"/>
            <family val="2"/>
          </rPr>
          <t>Internationally:</t>
        </r>
        <r>
          <rPr>
            <sz val="8"/>
            <color indexed="81"/>
            <rFont val="Tahoma"/>
            <family val="2"/>
          </rPr>
          <t xml:space="preserve">
1 article in Farming Today
1 article in World Highways
1 in WaterSan Perspective blog 
1 panel discussion on Guardian Development Professionals Network http://www.theguardian.com/global-development-professionals-network/2015/jul/02/water-scarcity-population-growth-live-chat 
</t>
        </r>
      </text>
    </comment>
  </commentList>
</comments>
</file>

<file path=xl/comments2.xml><?xml version="1.0" encoding="utf-8"?>
<comments xmlns="http://schemas.openxmlformats.org/spreadsheetml/2006/main">
  <authors>
    <author>Sean Furey</author>
  </authors>
  <commentList>
    <comment ref="G5" authorId="0">
      <text>
        <r>
          <rPr>
            <b/>
            <sz val="8"/>
            <color indexed="81"/>
            <rFont val="Tahoma"/>
            <family val="2"/>
          </rPr>
          <t>Sean Furey:</t>
        </r>
        <r>
          <rPr>
            <sz val="8"/>
            <color indexed="81"/>
            <rFont val="Tahoma"/>
            <family val="2"/>
          </rPr>
          <t xml:space="preserve">
includes 2 keynote addresses</t>
        </r>
      </text>
    </comment>
    <comment ref="J5" authorId="0">
      <text>
        <r>
          <rPr>
            <b/>
            <sz val="8"/>
            <color indexed="81"/>
            <rFont val="Tahoma"/>
            <family val="2"/>
          </rPr>
          <t>Sean Furey:</t>
        </r>
        <r>
          <rPr>
            <sz val="8"/>
            <color indexed="81"/>
            <rFont val="Tahoma"/>
            <family val="2"/>
          </rPr>
          <t xml:space="preserve">
3 side events - UPGro, Groundwater Atlas and GroFutures</t>
        </r>
      </text>
    </comment>
    <comment ref="F11" authorId="0">
      <text>
        <r>
          <rPr>
            <b/>
            <sz val="8"/>
            <color indexed="81"/>
            <rFont val="Tahoma"/>
            <family val="2"/>
          </rPr>
          <t>Sean Furey:</t>
        </r>
        <r>
          <rPr>
            <sz val="8"/>
            <color indexed="81"/>
            <rFont val="Tahoma"/>
            <family val="2"/>
          </rPr>
          <t xml:space="preserve">
Keynote address</t>
        </r>
      </text>
    </comment>
    <comment ref="J14" authorId="0">
      <text>
        <r>
          <rPr>
            <b/>
            <sz val="8"/>
            <color indexed="81"/>
            <rFont val="Tahoma"/>
            <family val="2"/>
          </rPr>
          <t>Sean Furey:</t>
        </r>
        <r>
          <rPr>
            <sz val="8"/>
            <color indexed="81"/>
            <rFont val="Tahoma"/>
            <family val="2"/>
          </rPr>
          <t xml:space="preserve">
Oxford had a session that was connected to their UPGro work</t>
        </r>
      </text>
    </comment>
    <comment ref="J17" authorId="0">
      <text>
        <r>
          <rPr>
            <b/>
            <sz val="8"/>
            <color indexed="81"/>
            <rFont val="Tahoma"/>
            <family val="2"/>
          </rPr>
          <t>Sean Furey:</t>
        </r>
        <r>
          <rPr>
            <sz val="8"/>
            <color indexed="81"/>
            <rFont val="Tahoma"/>
            <family val="2"/>
          </rPr>
          <t xml:space="preserve">
organised by UNICEF
</t>
        </r>
      </text>
    </comment>
  </commentList>
</comments>
</file>

<file path=xl/sharedStrings.xml><?xml version="1.0" encoding="utf-8"?>
<sst xmlns="http://schemas.openxmlformats.org/spreadsheetml/2006/main" count="792" uniqueCount="397">
  <si>
    <t>IMPACT</t>
  </si>
  <si>
    <t>Baseline</t>
  </si>
  <si>
    <t>Milestone 1 (2016)</t>
  </si>
  <si>
    <t>Milestone 2 (2017)</t>
  </si>
  <si>
    <t>Milestone 3 (2018)</t>
  </si>
  <si>
    <t>Target</t>
  </si>
  <si>
    <t>Assumptions</t>
  </si>
  <si>
    <t>Indicator</t>
  </si>
  <si>
    <t>Sustainably managed groundwater resources support increased water security for poor people in Sub-Saharan Africa</t>
  </si>
  <si>
    <t>IM.1</t>
  </si>
  <si>
    <t>Higher than in 2014</t>
  </si>
  <si>
    <t>IM.2</t>
  </si>
  <si>
    <t>IM.3</t>
  </si>
  <si>
    <t>There is awareness, motivation and capacity of decision makers to actively take the UPGro evidence and use it when making decisions.
Data on groundwater use will improve during the course of the programme to better measure tap water dependence on groundwater.</t>
  </si>
  <si>
    <t>to be determined</t>
  </si>
  <si>
    <t>PROGRAMME NAME:</t>
  </si>
  <si>
    <t>UPGro - Unlocking the Potential of Groundwater for the Poor</t>
  </si>
  <si>
    <t>Note:  Impact indicators need an explicitly funded study .</t>
  </si>
  <si>
    <t>OUTCOME</t>
  </si>
  <si>
    <t>(2019+)</t>
  </si>
  <si>
    <t>Use of robust and accessible evidence on the physical, social and economic opportunities and constraints to sustainable, long-term groundwater use by the poor in Africa</t>
  </si>
  <si>
    <t>O.1</t>
  </si>
  <si>
    <t>Use of evidence by other researchers:</t>
  </si>
  <si>
    <t>O.2</t>
  </si>
  <si>
    <t>Use of evidence by national decision-makers:</t>
  </si>
  <si>
    <t>No of National Sector Performance Reports, Joint Sector Review reports or other key reports, strategies and plans that directly or indirectly reference UPGro research.</t>
  </si>
  <si>
    <t>O.3</t>
  </si>
  <si>
    <t>Use of evidence by international decision-makers:</t>
  </si>
  <si>
    <t>No of key international documents, such as JMP, GLAAS, UN World Water Development Report that directly or indirectly reference UPGro research.</t>
  </si>
  <si>
    <t>O.4</t>
  </si>
  <si>
    <t>Use of evidence influencing change:</t>
  </si>
  <si>
    <t>Number of stories of changes to groundwater use that have affected the poor in Sub Saharan Africa, which were influenced by UPGro or where UPGro research has influenced policy, the institutional framework, practice, groundwater monitoring and research.</t>
  </si>
  <si>
    <t xml:space="preserve">L: 5
M:10
H: 20
In total
</t>
  </si>
  <si>
    <t xml:space="preserve">L: 10
M:20
H: 40
In total
</t>
  </si>
  <si>
    <t xml:space="preserve">L: 15
M:30
H: 60
In total
</t>
  </si>
  <si>
    <t xml:space="preserve">L: 20
M:40
H: 80
In total
</t>
  </si>
  <si>
    <t xml:space="preserve">Poor:
Policy:
Inst. FW:
Practice:
GW Mon:
Research:
Combination
</t>
  </si>
  <si>
    <t xml:space="preserve">Water has a high profile in the Sustainable Development Goals (expected).
Scientific evidence carries some weight in political decision-making (at any level).
Priority of groundwater relative to other sectors is high enough for discussions to take place and decisions to be taken that can lead to the Impact being achieved.
Improvements and monitoring are not destabilised by crises, corruption or other sudden political change.
</t>
  </si>
  <si>
    <t>Output 1</t>
  </si>
  <si>
    <t>Progress (2015)</t>
  </si>
  <si>
    <t>Data source</t>
  </si>
  <si>
    <t>Frequency of measurement</t>
  </si>
  <si>
    <t>Responsibility for compilation</t>
  </si>
  <si>
    <t>Reporting</t>
  </si>
  <si>
    <t>(which report?)</t>
  </si>
  <si>
    <t xml:space="preserve">Reporting </t>
  </si>
  <si>
    <t>(when reported?)</t>
  </si>
  <si>
    <t>Notes</t>
  </si>
  <si>
    <t>OUTPUT 1: Research contributing to sustainably managed groundwater resources for poor people in Sub-Saharan Africa of a high academic quality is generated and disseminated</t>
  </si>
  <si>
    <t>Research contributing to sustainably managed groundwater resources for poor people in Sub-Saharan Africa of a high academic quality is generated and disseminated</t>
  </si>
  <si>
    <t>Peer-reviewed papers:</t>
  </si>
  <si>
    <t>Cumulative number of peer-reviewed articles in journals, conference proceedings or book chapters.</t>
  </si>
  <si>
    <t>Peer-reviewed papers (impact):</t>
  </si>
  <si>
    <t>Proportion of papers in High Impact Journals.</t>
  </si>
  <si>
    <t>Peer-reviewed papers (interdisciplinarity):</t>
  </si>
  <si>
    <t xml:space="preserve">Proportion of papers where the authors are from different disciplines. </t>
  </si>
  <si>
    <t>Peer-reviewed papers (African authors):</t>
  </si>
  <si>
    <t>Data:</t>
  </si>
  <si>
    <t xml:space="preserve">Proportion of data collected by UPGro studies uploaded to NERC and ESRC data centres.  </t>
  </si>
  <si>
    <t>Dissemination:</t>
  </si>
  <si>
    <t>Number of research document downloads from UPGro websites.</t>
  </si>
  <si>
    <r>
      <rPr>
        <b/>
        <sz val="11"/>
        <color theme="1"/>
        <rFont val="Arial"/>
        <family val="2"/>
      </rPr>
      <t>National Policy influence:</t>
    </r>
    <r>
      <rPr>
        <sz val="11"/>
        <color theme="1"/>
        <rFont val="Arial"/>
        <family val="2"/>
      </rPr>
      <t xml:space="preserve">
Number of new countries with national policies that integrate groundwater use and management across water for people, food and environment.</t>
    </r>
  </si>
  <si>
    <r>
      <rPr>
        <b/>
        <sz val="11"/>
        <color theme="1"/>
        <rFont val="Arial"/>
        <family val="2"/>
      </rPr>
      <t>International policy influence:</t>
    </r>
    <r>
      <rPr>
        <sz val="11"/>
        <color theme="1"/>
        <rFont val="Arial"/>
        <family val="2"/>
      </rPr>
      <t xml:space="preserve">
Number of new key international publications (e.g. GLAAS, JMP, UN Development Reports) that incorporate groundwater use and management for the poor in Africa.</t>
    </r>
  </si>
  <si>
    <r>
      <rPr>
        <b/>
        <sz val="11"/>
        <color theme="1"/>
        <rFont val="Arial"/>
        <family val="2"/>
      </rPr>
      <t>Improved water security [indicator under discussion]:</t>
    </r>
    <r>
      <rPr>
        <sz val="11"/>
        <color theme="1"/>
        <rFont val="Arial"/>
        <family val="2"/>
      </rPr>
      <t xml:space="preserve">
Proportion of the African population that uses groundwater as their main source of drinking water (disaggregated by protected/non protected; borehole/hand dug well/spring and income quintile [where data is available].</t>
    </r>
  </si>
  <si>
    <r>
      <rPr>
        <b/>
        <sz val="11"/>
        <color theme="1"/>
        <rFont val="Arial"/>
        <family val="2"/>
      </rPr>
      <t xml:space="preserve">Use of evidence by other researchers: 
</t>
    </r>
    <r>
      <rPr>
        <sz val="11"/>
        <color theme="1"/>
        <rFont val="Arial"/>
        <family val="2"/>
      </rPr>
      <t>Citation of UPGro research in briefing papers, working papers and conference proceedings and peer-reviewed articles and book chapters.</t>
    </r>
  </si>
  <si>
    <r>
      <rPr>
        <b/>
        <sz val="11"/>
        <color theme="1"/>
        <rFont val="Arial"/>
        <family val="2"/>
      </rPr>
      <t xml:space="preserve">Use of evidence by national decision-makers: 
</t>
    </r>
    <r>
      <rPr>
        <sz val="11"/>
        <color theme="1"/>
        <rFont val="Arial"/>
        <family val="2"/>
      </rPr>
      <t>Number of National Sector Performance Reports, Joint Sector Review reports or other key reports, strategies and plans that directly or indirectly reference UPGro research.</t>
    </r>
  </si>
  <si>
    <r>
      <rPr>
        <b/>
        <sz val="11"/>
        <color theme="1"/>
        <rFont val="Arial"/>
        <family val="2"/>
      </rPr>
      <t>Use of evidence by international decision-makers:</t>
    </r>
    <r>
      <rPr>
        <sz val="11"/>
        <color theme="1"/>
        <rFont val="Arial"/>
        <family val="2"/>
      </rPr>
      <t xml:space="preserve"> 
Number of key international documents, such as JMP, GLAAS, UN World Water Development Report that directly or indirectly reference UPGro research.</t>
    </r>
  </si>
  <si>
    <r>
      <rPr>
        <b/>
        <sz val="11"/>
        <color theme="1"/>
        <rFont val="Arial"/>
        <family val="2"/>
      </rPr>
      <t xml:space="preserve">Use of evidence influencing change: 
</t>
    </r>
    <r>
      <rPr>
        <sz val="11"/>
        <color theme="1"/>
        <rFont val="Arial"/>
        <family val="2"/>
      </rPr>
      <t>Number of stories of changes to groundwater use that have affected the poor in Sub Saharan Africa, which were influenced by UPGro or where UPGro research has influenced policy, the institutional framework, practice, groundwater monitoring and research.</t>
    </r>
  </si>
  <si>
    <r>
      <rPr>
        <b/>
        <sz val="11"/>
        <color theme="1"/>
        <rFont val="Arial"/>
        <family val="2"/>
      </rPr>
      <t>Peer-reviewed papers:</t>
    </r>
    <r>
      <rPr>
        <sz val="11"/>
        <color theme="1"/>
        <rFont val="Arial"/>
        <family val="2"/>
      </rPr>
      <t xml:space="preserve">
Cumulative number of peer-reviewed articles in journals, conference proceedings or book chapters.</t>
    </r>
  </si>
  <si>
    <r>
      <rPr>
        <b/>
        <sz val="11"/>
        <color theme="1"/>
        <rFont val="Arial"/>
        <family val="2"/>
      </rPr>
      <t>Peer-reviewed papers (impact):</t>
    </r>
    <r>
      <rPr>
        <sz val="11"/>
        <color theme="1"/>
        <rFont val="Arial"/>
        <family val="2"/>
      </rPr>
      <t xml:space="preserve">
Proportion of papers in High Impact Journals.</t>
    </r>
  </si>
  <si>
    <r>
      <rPr>
        <b/>
        <sz val="11"/>
        <color theme="1"/>
        <rFont val="Arial"/>
        <family val="2"/>
      </rPr>
      <t xml:space="preserve">Peer-reviewed papers (interdisciplinarity): </t>
    </r>
    <r>
      <rPr>
        <sz val="11"/>
        <color theme="1"/>
        <rFont val="Arial"/>
        <family val="2"/>
      </rPr>
      <t xml:space="preserve">
Proportion of papers where the authors are from different disciplines. 
</t>
    </r>
  </si>
  <si>
    <r>
      <rPr>
        <b/>
        <sz val="11"/>
        <color theme="1"/>
        <rFont val="Arial"/>
        <family val="2"/>
      </rPr>
      <t>Peer-reviewed papers (African authors):</t>
    </r>
    <r>
      <rPr>
        <sz val="11"/>
        <color theme="1"/>
        <rFont val="Arial"/>
        <family val="2"/>
      </rPr>
      <t xml:space="preserve">
Proportion of papers with lead (first or second) authors based in African institutions.</t>
    </r>
  </si>
  <si>
    <r>
      <rPr>
        <b/>
        <sz val="11"/>
        <color theme="1"/>
        <rFont val="Arial"/>
        <family val="2"/>
      </rPr>
      <t>Data:</t>
    </r>
    <r>
      <rPr>
        <sz val="11"/>
        <color theme="1"/>
        <rFont val="Arial"/>
        <family val="2"/>
      </rPr>
      <t xml:space="preserve">
Proportion of data collected by UPGro studies uploaded to NERC and ESRC data centres.  </t>
    </r>
  </si>
  <si>
    <r>
      <rPr>
        <b/>
        <sz val="11"/>
        <color theme="1"/>
        <rFont val="Arial"/>
        <family val="2"/>
      </rPr>
      <t>Dissemination:</t>
    </r>
    <r>
      <rPr>
        <sz val="11"/>
        <color theme="1"/>
        <rFont val="Arial"/>
        <family val="2"/>
      </rPr>
      <t xml:space="preserve">
Number of research document downloads from UPGro websites.</t>
    </r>
  </si>
  <si>
    <t xml:space="preserve">338 (UPGro)
753 (RWSN)
</t>
  </si>
  <si>
    <t>International databases remain funded and accessible – including the Africa Groundwater Atlas.
Research papers and materials will also be available for download from non-UPGro/RWSN websites where download metrics may not be available</t>
  </si>
  <si>
    <t xml:space="preserve">1st author:
2nd author:
1st or 2nd:  20%
</t>
  </si>
  <si>
    <t xml:space="preserve">L: 0%
M: 0%
H: 0%
</t>
  </si>
  <si>
    <t xml:space="preserve">L:1 0%
M: 25%
H: 50%
</t>
  </si>
  <si>
    <t xml:space="preserve">L: 25%
M: 50%
H: 75%
</t>
  </si>
  <si>
    <t>OUTPUT 2</t>
  </si>
  <si>
    <t>UPGro early career researchers equipped with the skills to collaborate and communicate their work in the wider context of poverty and groundwater science and governance</t>
  </si>
  <si>
    <t>International events:</t>
  </si>
  <si>
    <t>No of early-career researchers from each project presenting research findings at international conferences. (disaggregated by sex and nationality)</t>
  </si>
  <si>
    <t>Training, coaching and mentoring:</t>
  </si>
  <si>
    <t>Number of early career UPGro researchers receiving training or systematic coaching and mentoring (disaggregated by sex, nationality).</t>
  </si>
  <si>
    <t>Knowledge sharing:</t>
  </si>
  <si>
    <t>Proportion of UPGro “early career researchers” that have actively participated in at least one international knowledge sharing event (disaggregated by sex and nationality).</t>
  </si>
  <si>
    <r>
      <rPr>
        <b/>
        <sz val="11"/>
        <color theme="1"/>
        <rFont val="Arial"/>
        <family val="2"/>
      </rPr>
      <t>International events:</t>
    </r>
    <r>
      <rPr>
        <sz val="11"/>
        <color theme="1"/>
        <rFont val="Arial"/>
        <family val="2"/>
      </rPr>
      <t xml:space="preserve">
No of early-career researchers from each project presenting research findings at international conferences. (disaggregated by sex and nationality)</t>
    </r>
  </si>
  <si>
    <t>Progress</t>
  </si>
  <si>
    <t>too early</t>
  </si>
  <si>
    <r>
      <rPr>
        <b/>
        <sz val="11"/>
        <color theme="1"/>
        <rFont val="Arial"/>
        <family val="2"/>
      </rPr>
      <t>Training, coaching and mentoring:</t>
    </r>
    <r>
      <rPr>
        <sz val="11"/>
        <color theme="1"/>
        <rFont val="Arial"/>
        <family val="2"/>
      </rPr>
      <t xml:space="preserve">
Number of early career UPGro researchers receiving training or systematic coaching and mentoring (disaggregated by sex, nationality).</t>
    </r>
  </si>
  <si>
    <t xml:space="preserve">Consortium Team make-up (2015):
Sex:
29% Women
Nationality:
40% African
Sex/Nationality:
African Women: XXX
</t>
  </si>
  <si>
    <r>
      <rPr>
        <b/>
        <sz val="11"/>
        <color theme="1"/>
        <rFont val="Arial"/>
        <family val="2"/>
      </rPr>
      <t>Knowledge sharing:</t>
    </r>
    <r>
      <rPr>
        <sz val="11"/>
        <color theme="1"/>
        <rFont val="Arial"/>
        <family val="2"/>
      </rPr>
      <t xml:space="preserve">
Proportion of UPGro “early career researchers” that have actively participated in at least one international knowledge sharing event (disaggregated by sex and nationality).</t>
    </r>
  </si>
  <si>
    <r>
      <rPr>
        <sz val="8"/>
        <color theme="1"/>
        <rFont val="Arial"/>
        <family val="2"/>
      </rPr>
      <t>Consortium Team make-up (2015):
Sex:
29% Women
Nationality:
40% African
Sex/Nationality:
African Women: XXX</t>
    </r>
    <r>
      <rPr>
        <sz val="11"/>
        <color theme="1"/>
        <rFont val="Arial"/>
        <family val="2"/>
      </rPr>
      <t xml:space="preserve">
</t>
    </r>
  </si>
  <si>
    <t>“Early careers” refers to researchers with ten years of academics experience or less.</t>
  </si>
  <si>
    <t>OUTPUT 3</t>
  </si>
  <si>
    <t>Targeted awareness-raising of policy-makers, practitioners and change makers on the realities and potential of groundwater for the poor in Sub Saharan Africa (SSA)</t>
  </si>
  <si>
    <t>Involvement in research:</t>
  </si>
  <si>
    <t xml:space="preserve">Number of stories of SSA stakeholders involved in the development of the research plans and the testing and validation of practical tools, manuals, handbooks, guidelines and frameworks for groundwater management. </t>
  </si>
  <si>
    <r>
      <t xml:space="preserve">Briefing materials produced: </t>
    </r>
    <r>
      <rPr>
        <sz val="9"/>
        <color theme="1"/>
        <rFont val="Calibri"/>
        <family val="2"/>
        <scheme val="minor"/>
      </rPr>
      <t>Number of policy and practice briefing materials and syntheses produced by UpGro research projects.</t>
    </r>
  </si>
  <si>
    <t>Briefing materials disseminated:</t>
  </si>
  <si>
    <t>Analysis of briefing materials.</t>
  </si>
  <si>
    <r>
      <t>UPGro events</t>
    </r>
    <r>
      <rPr>
        <sz val="7"/>
        <color theme="1"/>
        <rFont val="Calibri"/>
        <family val="2"/>
        <scheme val="minor"/>
      </rPr>
      <t>*</t>
    </r>
    <r>
      <rPr>
        <b/>
        <sz val="9"/>
        <color theme="1"/>
        <rFont val="Calibri"/>
        <family val="2"/>
        <scheme val="minor"/>
      </rPr>
      <t>:</t>
    </r>
  </si>
  <si>
    <t>Number of UPGro project events with policy-makers, practitioners and change makers where research findings are presented.</t>
  </si>
  <si>
    <t>Decision-making processes:</t>
  </si>
  <si>
    <t>UPGro projects actively involved in national (and sub-national) sector processes and events (e.g. sector reviews, planning and policy meetings).</t>
  </si>
  <si>
    <r>
      <rPr>
        <b/>
        <sz val="11"/>
        <color theme="1"/>
        <rFont val="Arial"/>
        <family val="2"/>
      </rPr>
      <t>Involvement in research:</t>
    </r>
    <r>
      <rPr>
        <sz val="11"/>
        <color theme="1"/>
        <rFont val="Arial"/>
        <family val="2"/>
      </rPr>
      <t xml:space="preserve">
Number of stories of SSA stakeholders involved in the development of the research plans and the testing and validation of practical tools, manuals, handbooks, guidelines and frameworks for groundwater management. </t>
    </r>
  </si>
  <si>
    <r>
      <rPr>
        <b/>
        <sz val="11"/>
        <color theme="1"/>
        <rFont val="Arial"/>
        <family val="2"/>
      </rPr>
      <t xml:space="preserve">Briefing materials produced: </t>
    </r>
    <r>
      <rPr>
        <sz val="11"/>
        <color theme="1"/>
        <rFont val="Arial"/>
        <family val="2"/>
      </rPr>
      <t>Number of policy and practice briefing materials and syntheses produced by UpGro research projects.</t>
    </r>
  </si>
  <si>
    <r>
      <rPr>
        <b/>
        <sz val="11"/>
        <color theme="1"/>
        <rFont val="Arial"/>
        <family val="2"/>
      </rPr>
      <t>Briefing materials disseminated:</t>
    </r>
    <r>
      <rPr>
        <sz val="11"/>
        <color theme="1"/>
        <rFont val="Arial"/>
        <family val="2"/>
      </rPr>
      <t xml:space="preserve">
Analysis of briefing materials.</t>
    </r>
  </si>
  <si>
    <r>
      <rPr>
        <b/>
        <sz val="11"/>
        <color theme="1"/>
        <rFont val="Arial"/>
        <family val="2"/>
      </rPr>
      <t>UPGro events*:</t>
    </r>
    <r>
      <rPr>
        <sz val="11"/>
        <color theme="1"/>
        <rFont val="Arial"/>
        <family val="2"/>
      </rPr>
      <t xml:space="preserve">
Number of UPGro project events with policy-makers, practitioners and change makers where research findings are presented.</t>
    </r>
  </si>
  <si>
    <t>Notes: *not including Catalyst project meetings and workshops</t>
  </si>
  <si>
    <t xml:space="preserve">15 Catalyst project + 1 overall Catalyst flyer
UPGro leaflet
UPGro pull-up banner
</t>
  </si>
  <si>
    <t>800 Catalyst flyers and 300 leaflets distributed at IAH2014 and ODI event</t>
  </si>
  <si>
    <t xml:space="preserve">Africa:/ Intl: 1 (IAH 2014)
UK: 2 (Geol. Soc. / ODI)
</t>
  </si>
  <si>
    <t xml:space="preserve">1 Catalyst Synthesis (EN/FR)
5 Consortium summary flyers
Updated leaflet
UPGro folder
</t>
  </si>
  <si>
    <t>Source: KB follow up with researchers at or after events; blog posts on the website</t>
  </si>
  <si>
    <t xml:space="preserve">L: 3
M: 5
H: 10
</t>
  </si>
  <si>
    <t xml:space="preserve">L: 5
M: 7
H: 20
</t>
  </si>
  <si>
    <t xml:space="preserve">L:  7
M: 10
H: 30
</t>
  </si>
  <si>
    <t xml:space="preserve">L:  10
M: 15
H: 40
</t>
  </si>
  <si>
    <t xml:space="preserve">L: 5
M: 7
H: 10
</t>
  </si>
  <si>
    <t xml:space="preserve">L: 10
M: 15
H: 20
</t>
  </si>
  <si>
    <t xml:space="preserve">L:  15
M: 20
H: 35
</t>
  </si>
  <si>
    <t xml:space="preserve">L:  20
M: 25
H: 30
</t>
  </si>
  <si>
    <t xml:space="preserve">At least 1 processes or events per project
(NO=0
YES=1)
</t>
  </si>
  <si>
    <t xml:space="preserve">10
At least 1 processes or events per project
</t>
  </si>
  <si>
    <t>At least 2 processes or events per project.</t>
  </si>
  <si>
    <t>At least 2 processes or events per project</t>
  </si>
  <si>
    <r>
      <rPr>
        <b/>
        <sz val="9"/>
        <color theme="1"/>
        <rFont val="Arial"/>
        <family val="2"/>
      </rPr>
      <t>Sex:</t>
    </r>
    <r>
      <rPr>
        <sz val="9"/>
        <color theme="1"/>
        <rFont val="Arial"/>
        <family val="2"/>
      </rPr>
      <t xml:space="preserve">
Women: 20%
</t>
    </r>
    <r>
      <rPr>
        <b/>
        <sz val="9"/>
        <color theme="1"/>
        <rFont val="Arial"/>
        <family val="2"/>
      </rPr>
      <t>Nationality:</t>
    </r>
    <r>
      <rPr>
        <sz val="9"/>
        <color theme="1"/>
        <rFont val="Arial"/>
        <family val="2"/>
      </rPr>
      <t xml:space="preserve">
African: 20%
</t>
    </r>
  </si>
  <si>
    <r>
      <rPr>
        <b/>
        <sz val="9"/>
        <color theme="1"/>
        <rFont val="Arial"/>
        <family val="2"/>
      </rPr>
      <t>Sex:</t>
    </r>
    <r>
      <rPr>
        <sz val="9"/>
        <color theme="1"/>
        <rFont val="Arial"/>
        <family val="2"/>
      </rPr>
      <t xml:space="preserve">
Women: 25%
</t>
    </r>
    <r>
      <rPr>
        <b/>
        <sz val="9"/>
        <color theme="1"/>
        <rFont val="Arial"/>
        <family val="2"/>
      </rPr>
      <t xml:space="preserve">
Nationality:</t>
    </r>
    <r>
      <rPr>
        <sz val="9"/>
        <color theme="1"/>
        <rFont val="Arial"/>
        <family val="2"/>
      </rPr>
      <t xml:space="preserve">
African: 25%
</t>
    </r>
  </si>
  <si>
    <r>
      <rPr>
        <b/>
        <sz val="9"/>
        <color theme="1"/>
        <rFont val="Arial"/>
        <family val="2"/>
      </rPr>
      <t>Sex:</t>
    </r>
    <r>
      <rPr>
        <sz val="9"/>
        <color theme="1"/>
        <rFont val="Arial"/>
        <family val="2"/>
      </rPr>
      <t xml:space="preserve">
Women: 30%
</t>
    </r>
    <r>
      <rPr>
        <b/>
        <sz val="9"/>
        <color theme="1"/>
        <rFont val="Arial"/>
        <family val="2"/>
      </rPr>
      <t xml:space="preserve">
Nationality:</t>
    </r>
    <r>
      <rPr>
        <sz val="9"/>
        <color theme="1"/>
        <rFont val="Arial"/>
        <family val="2"/>
      </rPr>
      <t xml:space="preserve">
African: 30%
</t>
    </r>
  </si>
  <si>
    <r>
      <rPr>
        <b/>
        <sz val="9"/>
        <color theme="1"/>
        <rFont val="Arial"/>
        <family val="2"/>
      </rPr>
      <t>Sex:</t>
    </r>
    <r>
      <rPr>
        <sz val="9"/>
        <color theme="1"/>
        <rFont val="Arial"/>
        <family val="2"/>
      </rPr>
      <t xml:space="preserve">
Women: 30%
</t>
    </r>
    <r>
      <rPr>
        <b/>
        <sz val="9"/>
        <color theme="1"/>
        <rFont val="Arial"/>
        <family val="2"/>
      </rPr>
      <t>Nationality:</t>
    </r>
    <r>
      <rPr>
        <sz val="9"/>
        <color theme="1"/>
        <rFont val="Arial"/>
        <family val="2"/>
      </rPr>
      <t xml:space="preserve">
African: 40%
</t>
    </r>
  </si>
  <si>
    <r>
      <rPr>
        <b/>
        <sz val="9"/>
        <color theme="1"/>
        <rFont val="Arial"/>
        <family val="2"/>
      </rPr>
      <t>Prop. of above:
Sex:</t>
    </r>
    <r>
      <rPr>
        <sz val="9"/>
        <color theme="1"/>
        <rFont val="Arial"/>
        <family val="2"/>
      </rPr>
      <t xml:space="preserve">
Women: 10%
</t>
    </r>
    <r>
      <rPr>
        <b/>
        <sz val="9"/>
        <color theme="1"/>
        <rFont val="Arial"/>
        <family val="2"/>
      </rPr>
      <t>Nationality:</t>
    </r>
    <r>
      <rPr>
        <sz val="9"/>
        <color theme="1"/>
        <rFont val="Arial"/>
        <family val="2"/>
      </rPr>
      <t xml:space="preserve">
African: 50%
</t>
    </r>
    <r>
      <rPr>
        <b/>
        <sz val="9"/>
        <color theme="1"/>
        <rFont val="Arial"/>
        <family val="2"/>
      </rPr>
      <t>Sex/Nationality:</t>
    </r>
    <r>
      <rPr>
        <sz val="9"/>
        <color theme="1"/>
        <rFont val="Arial"/>
        <family val="2"/>
      </rPr>
      <t xml:space="preserve">
African Women: XXX
</t>
    </r>
  </si>
  <si>
    <r>
      <rPr>
        <b/>
        <sz val="9"/>
        <color theme="1"/>
        <rFont val="Arial"/>
        <family val="2"/>
      </rPr>
      <t>Prop. of above:
Sex:</t>
    </r>
    <r>
      <rPr>
        <sz val="9"/>
        <color theme="1"/>
        <rFont val="Arial"/>
        <family val="2"/>
      </rPr>
      <t xml:space="preserve">
Women: 25%
</t>
    </r>
    <r>
      <rPr>
        <b/>
        <sz val="9"/>
        <color theme="1"/>
        <rFont val="Arial"/>
        <family val="2"/>
      </rPr>
      <t>Nationality:</t>
    </r>
    <r>
      <rPr>
        <sz val="9"/>
        <color theme="1"/>
        <rFont val="Arial"/>
        <family val="2"/>
      </rPr>
      <t xml:space="preserve">
African: 60%
</t>
    </r>
    <r>
      <rPr>
        <b/>
        <sz val="9"/>
        <color theme="1"/>
        <rFont val="Arial"/>
        <family val="2"/>
      </rPr>
      <t>Sex/Nationality:</t>
    </r>
    <r>
      <rPr>
        <sz val="9"/>
        <color theme="1"/>
        <rFont val="Arial"/>
        <family val="2"/>
      </rPr>
      <t xml:space="preserve">
African Women: XXX
</t>
    </r>
  </si>
  <si>
    <r>
      <rPr>
        <b/>
        <sz val="9"/>
        <color theme="1"/>
        <rFont val="Arial"/>
        <family val="2"/>
      </rPr>
      <t>Prop. of above:
Sex:</t>
    </r>
    <r>
      <rPr>
        <sz val="9"/>
        <color theme="1"/>
        <rFont val="Arial"/>
        <family val="2"/>
      </rPr>
      <t xml:space="preserve">
Women: 30%
</t>
    </r>
    <r>
      <rPr>
        <b/>
        <sz val="9"/>
        <color theme="1"/>
        <rFont val="Arial"/>
        <family val="2"/>
      </rPr>
      <t>Nationality:</t>
    </r>
    <r>
      <rPr>
        <sz val="9"/>
        <color theme="1"/>
        <rFont val="Arial"/>
        <family val="2"/>
      </rPr>
      <t xml:space="preserve">
African: 70%
</t>
    </r>
    <r>
      <rPr>
        <b/>
        <sz val="9"/>
        <color theme="1"/>
        <rFont val="Arial"/>
        <family val="2"/>
      </rPr>
      <t>Sex/Nationality:</t>
    </r>
    <r>
      <rPr>
        <sz val="9"/>
        <color theme="1"/>
        <rFont val="Arial"/>
        <family val="2"/>
      </rPr>
      <t xml:space="preserve">
African Women: XXX
</t>
    </r>
  </si>
  <si>
    <r>
      <rPr>
        <b/>
        <sz val="9"/>
        <color theme="1"/>
        <rFont val="Arial"/>
        <family val="2"/>
      </rPr>
      <t>Prop. of above:
Sex:</t>
    </r>
    <r>
      <rPr>
        <sz val="9"/>
        <color theme="1"/>
        <rFont val="Arial"/>
        <family val="2"/>
      </rPr>
      <t xml:space="preserve">
Women: 30%
</t>
    </r>
    <r>
      <rPr>
        <b/>
        <sz val="9"/>
        <color theme="1"/>
        <rFont val="Arial"/>
        <family val="2"/>
      </rPr>
      <t>Nationality:</t>
    </r>
    <r>
      <rPr>
        <sz val="9"/>
        <color theme="1"/>
        <rFont val="Arial"/>
        <family val="2"/>
      </rPr>
      <t xml:space="preserve">
African: 80%
</t>
    </r>
    <r>
      <rPr>
        <b/>
        <sz val="9"/>
        <color theme="1"/>
        <rFont val="Arial"/>
        <family val="2"/>
      </rPr>
      <t>Sex/Nationality:</t>
    </r>
    <r>
      <rPr>
        <sz val="9"/>
        <color theme="1"/>
        <rFont val="Arial"/>
        <family val="2"/>
      </rPr>
      <t xml:space="preserve">
African Women: XXX
</t>
    </r>
  </si>
  <si>
    <r>
      <t xml:space="preserve">20%
</t>
    </r>
    <r>
      <rPr>
        <b/>
        <sz val="9"/>
        <color theme="1"/>
        <rFont val="Arial"/>
        <family val="2"/>
      </rPr>
      <t>Prop. of above:
Sex:</t>
    </r>
    <r>
      <rPr>
        <sz val="9"/>
        <color theme="1"/>
        <rFont val="Arial"/>
        <family val="2"/>
      </rPr>
      <t xml:space="preserve">
Women: 20%
</t>
    </r>
    <r>
      <rPr>
        <b/>
        <sz val="9"/>
        <color theme="1"/>
        <rFont val="Arial"/>
        <family val="2"/>
      </rPr>
      <t>Nationality:</t>
    </r>
    <r>
      <rPr>
        <sz val="9"/>
        <color theme="1"/>
        <rFont val="Arial"/>
        <family val="2"/>
      </rPr>
      <t xml:space="preserve">
African: 50%
</t>
    </r>
    <r>
      <rPr>
        <b/>
        <sz val="9"/>
        <color theme="1"/>
        <rFont val="Arial"/>
        <family val="2"/>
      </rPr>
      <t>Sex/Nationality:</t>
    </r>
    <r>
      <rPr>
        <sz val="9"/>
        <color theme="1"/>
        <rFont val="Arial"/>
        <family val="2"/>
      </rPr>
      <t xml:space="preserve">
African Women: XXX
</t>
    </r>
  </si>
  <si>
    <r>
      <t xml:space="preserve">40%
</t>
    </r>
    <r>
      <rPr>
        <b/>
        <sz val="9"/>
        <color theme="1"/>
        <rFont val="Arial"/>
        <family val="2"/>
      </rPr>
      <t>Prop. of above:
Sex:</t>
    </r>
    <r>
      <rPr>
        <sz val="9"/>
        <color theme="1"/>
        <rFont val="Arial"/>
        <family val="2"/>
      </rPr>
      <t xml:space="preserve">
Women: 25%
</t>
    </r>
    <r>
      <rPr>
        <b/>
        <sz val="9"/>
        <color theme="1"/>
        <rFont val="Arial"/>
        <family val="2"/>
      </rPr>
      <t>Nationality:</t>
    </r>
    <r>
      <rPr>
        <sz val="9"/>
        <color theme="1"/>
        <rFont val="Arial"/>
        <family val="2"/>
      </rPr>
      <t xml:space="preserve">
African: 60%
</t>
    </r>
    <r>
      <rPr>
        <b/>
        <sz val="9"/>
        <color theme="1"/>
        <rFont val="Arial"/>
        <family val="2"/>
      </rPr>
      <t>Sex/Nationality:</t>
    </r>
    <r>
      <rPr>
        <sz val="9"/>
        <color theme="1"/>
        <rFont val="Arial"/>
        <family val="2"/>
      </rPr>
      <t xml:space="preserve">
African Women: XXX
</t>
    </r>
  </si>
  <si>
    <r>
      <t xml:space="preserve">65%
</t>
    </r>
    <r>
      <rPr>
        <b/>
        <sz val="9"/>
        <color theme="1"/>
        <rFont val="Arial"/>
        <family val="2"/>
      </rPr>
      <t>Prop. of above:
Sex:</t>
    </r>
    <r>
      <rPr>
        <sz val="9"/>
        <color theme="1"/>
        <rFont val="Arial"/>
        <family val="2"/>
      </rPr>
      <t xml:space="preserve">
Women: 25%
</t>
    </r>
    <r>
      <rPr>
        <b/>
        <sz val="9"/>
        <color theme="1"/>
        <rFont val="Arial"/>
        <family val="2"/>
      </rPr>
      <t>Nationality:</t>
    </r>
    <r>
      <rPr>
        <sz val="9"/>
        <color theme="1"/>
        <rFont val="Arial"/>
        <family val="2"/>
      </rPr>
      <t xml:space="preserve">
African: 60%
</t>
    </r>
    <r>
      <rPr>
        <b/>
        <sz val="9"/>
        <color theme="1"/>
        <rFont val="Arial"/>
        <family val="2"/>
      </rPr>
      <t>Sex/Nationality:</t>
    </r>
    <r>
      <rPr>
        <sz val="9"/>
        <color theme="1"/>
        <rFont val="Arial"/>
        <family val="2"/>
      </rPr>
      <t xml:space="preserve">
African Women: XXX
</t>
    </r>
  </si>
  <si>
    <r>
      <t xml:space="preserve">100%
</t>
    </r>
    <r>
      <rPr>
        <b/>
        <sz val="9"/>
        <color theme="1"/>
        <rFont val="Arial"/>
        <family val="2"/>
      </rPr>
      <t>Prop. of above:
Sex:</t>
    </r>
    <r>
      <rPr>
        <sz val="9"/>
        <color theme="1"/>
        <rFont val="Arial"/>
        <family val="2"/>
      </rPr>
      <t xml:space="preserve">
Women: 30%
</t>
    </r>
    <r>
      <rPr>
        <b/>
        <sz val="9"/>
        <color theme="1"/>
        <rFont val="Arial"/>
        <family val="2"/>
      </rPr>
      <t>Nationality:</t>
    </r>
    <r>
      <rPr>
        <sz val="9"/>
        <color theme="1"/>
        <rFont val="Arial"/>
        <family val="2"/>
      </rPr>
      <t xml:space="preserve">
African: 80%
</t>
    </r>
    <r>
      <rPr>
        <b/>
        <sz val="9"/>
        <color theme="1"/>
        <rFont val="Arial"/>
        <family val="2"/>
      </rPr>
      <t xml:space="preserve">
Sex/Nationality:
African Women</t>
    </r>
    <r>
      <rPr>
        <sz val="9"/>
        <color theme="1"/>
        <rFont val="Arial"/>
        <family val="2"/>
      </rPr>
      <t xml:space="preserve">: XXX
</t>
    </r>
  </si>
  <si>
    <t>OUTPUT 4</t>
  </si>
  <si>
    <t>Current and potential groundwater users participate and influence the UPGro research and are presented with the findings</t>
  </si>
  <si>
    <r>
      <rPr>
        <b/>
        <sz val="11"/>
        <color theme="1"/>
        <rFont val="Arial"/>
        <family val="2"/>
      </rPr>
      <t>Groundwater users engaging with researchers:</t>
    </r>
    <r>
      <rPr>
        <sz val="11"/>
        <color theme="1"/>
        <rFont val="Arial"/>
        <family val="2"/>
      </rPr>
      <t xml:space="preserve">
Number of stories where users have participated and influenced the methodology and results of the UPGro research (stories should highlight participation of women and of the poor)
</t>
    </r>
  </si>
  <si>
    <r>
      <rPr>
        <b/>
        <sz val="11"/>
        <color theme="1"/>
        <rFont val="Arial"/>
        <family val="2"/>
      </rPr>
      <t>Reporting of research progress and findings to water users:</t>
    </r>
    <r>
      <rPr>
        <sz val="11"/>
        <color theme="1"/>
        <rFont val="Arial"/>
        <family val="2"/>
      </rPr>
      <t xml:space="preserve">
Cumulative number of face-to-face events and activities that give feedback on the research progress, findings and practical implications to the groundwater users that are/were the target of the research.
</t>
    </r>
  </si>
  <si>
    <r>
      <rPr>
        <b/>
        <sz val="11"/>
        <color theme="1"/>
        <rFont val="Arial"/>
        <family val="2"/>
      </rPr>
      <t>Media coverage in UPGro countries:</t>
    </r>
    <r>
      <rPr>
        <sz val="11"/>
        <color theme="1"/>
        <rFont val="Arial"/>
        <family val="2"/>
      </rPr>
      <t xml:space="preserve">
Number of programmes or articles on UPGro work in local media (radio, newspapers, TV).
</t>
    </r>
  </si>
  <si>
    <t xml:space="preserve">None that we are aware of
2 articles in UK/Int. magazines
</t>
  </si>
  <si>
    <t xml:space="preserve">At least 5
from the total stories collected, 20% are about women and 20% are about the poor
</t>
  </si>
  <si>
    <t>At least 10</t>
  </si>
  <si>
    <t>At least 15</t>
  </si>
  <si>
    <t xml:space="preserve">At least 20 </t>
  </si>
  <si>
    <t>5 in total or at least 1 per consortium project)</t>
  </si>
  <si>
    <t>10 in total or at least 2 per consortium project</t>
  </si>
  <si>
    <t>15 or at least 3 per consortium project</t>
  </si>
  <si>
    <t>20 or at least 4 per consortium project</t>
  </si>
  <si>
    <t xml:space="preserve">Year </t>
  </si>
  <si>
    <t>Project</t>
  </si>
  <si>
    <t>Paper</t>
  </si>
  <si>
    <t>Authors</t>
  </si>
  <si>
    <t>Journal</t>
  </si>
  <si>
    <t>Journal Impact Factor</t>
  </si>
  <si>
    <t>Downloads</t>
  </si>
  <si>
    <t>(07.09.15)</t>
  </si>
  <si>
    <t>Online Views</t>
  </si>
  <si>
    <t>Citations</t>
  </si>
  <si>
    <t>inter-disciplinarity</t>
  </si>
  <si>
    <t>Fluoride Mapping</t>
  </si>
  <si>
    <t>Chronic Alcohol Consumption and the Development of Skeletal Fluorosis in a Fluoride Endemic Area of the Ethiopian Rift Valley</t>
  </si>
  <si>
    <t>Tekle-Haimanot, R. and Haile, G.</t>
  </si>
  <si>
    <t xml:space="preserve">Journal of Water Resource and Protection, 6, 149-155. doi: 10.4236/jwarp.2014.62020.  </t>
  </si>
  <si>
    <t>Yes</t>
  </si>
  <si>
    <t>No</t>
  </si>
  <si>
    <t xml:space="preserve">Roads for Water </t>
  </si>
  <si>
    <t>Roads for water: the unused potential</t>
  </si>
  <si>
    <t>Garcia-Landarte Puertas D. , K. Woldearegay, L. Mehta, M. Van Beusekom, M. Agujetas Peréz and F. Van Steenbergen</t>
  </si>
  <si>
    <t>Waterlines, Vol 33, No. 2 http://dx.doi.org/10.3362/1756-3488.2014.013, ISSN: 0262-8104 (print) 1756-3488 (online)</t>
  </si>
  <si>
    <t>n/a</t>
  </si>
  <si>
    <t>not available</t>
  </si>
  <si>
    <t>TOTAL</t>
  </si>
  <si>
    <t>ARIGA</t>
  </si>
  <si>
    <t>Fresh groundwater for Wajir—ex-ante assessment of uncertain benefits for multiple stakeholders in a water supply project in Northern Kenya</t>
  </si>
  <si>
    <t>Luedeling E, Oord AL, Kiteme B, Ogalleh S, Malesu M, Shepherd KD and De Leeuw J</t>
  </si>
  <si>
    <t>Front. Environ. Sci. 3:16 doi: 10.3389/fenvs.2015.00016</t>
  </si>
  <si>
    <t>Okotto, L., Okotto-Okotto, J., Price, Heather, Pedley, S. and Wright, Jim</t>
  </si>
  <si>
    <t>Applied Geography, 58, 189-197. (doi:10.1016/j.apgeog.2015.02.009</t>
  </si>
  <si>
    <t>A Longitudinal Study of Long-Term Change in Contamination Hazards and Shallow Well Quality in Two Neighbourhoods of Kisumu, Kenya</t>
  </si>
  <si>
    <t>Int. J. Environ. Res. Public Health 2015, 12(4), 4275-4291; doi:10.3390/ijerph120404275</t>
  </si>
  <si>
    <t>Mapping groundwater quality degradation beneath growing rural towns in SSA</t>
  </si>
  <si>
    <t>Emerging contaminants in urban groundwater sources in Africa</t>
  </si>
  <si>
    <t>Sorensen, J. P. R.D.J. Lapworth,D.C.W. Nkhuwa, M.E. Stuart, D.C. Gooddy,R.A. Bell, Chirwab, M. Chirwa, J. Kabika, M. Liemisa, M. Chibesa, S. Pedley</t>
  </si>
  <si>
    <t>Water Research, Volume 72, 1 April 2015, Pages 51–63 doi:10.1016/j.watres.2014.08.002</t>
  </si>
  <si>
    <t>In-situ tryptophan-like fluorescence: A real-time indicator of faecal contamination in drinking water supplies</t>
  </si>
  <si>
    <t>Sorensen J, D.J. Lapworth, B.P. Marchant, D.C.W. Nkhuwa, S. Pedley, M.E. Stuart, R.A. Bell, M. Chirwa, J. Kabika, M. Liemisa, M. Chibesa</t>
  </si>
  <si>
    <t>Water Research, Volume 81, 15 September 2015, Pages 38–46</t>
  </si>
  <si>
    <r>
      <t>African (1</t>
    </r>
    <r>
      <rPr>
        <b/>
        <vertAlign val="superscript"/>
        <sz val="10"/>
        <color rgb="FF365F91"/>
        <rFont val="Arial"/>
        <family val="2"/>
      </rPr>
      <t>st</t>
    </r>
    <r>
      <rPr>
        <b/>
        <sz val="10"/>
        <color rgb="FF365F91"/>
        <rFont val="Arial"/>
        <family val="2"/>
      </rPr>
      <t>-2</t>
    </r>
    <r>
      <rPr>
        <b/>
        <vertAlign val="superscript"/>
        <sz val="10"/>
        <color rgb="FF365F91"/>
        <rFont val="Arial"/>
        <family val="2"/>
      </rPr>
      <t>nd</t>
    </r>
    <r>
      <rPr>
        <b/>
        <sz val="10"/>
        <color rgb="FF365F91"/>
        <rFont val="Arial"/>
        <family val="2"/>
      </rPr>
      <t xml:space="preserve"> author)</t>
    </r>
  </si>
  <si>
    <t>Annual Reporting Cycles</t>
  </si>
  <si>
    <t>Data Collection &amp; Reporting</t>
  </si>
  <si>
    <t>Impacts</t>
  </si>
  <si>
    <t>[to be determined by a meta study of government policies in SSA]</t>
  </si>
  <si>
    <t>Knowledge Broker?</t>
  </si>
  <si>
    <t>Likely to be from UPGro countries.</t>
  </si>
  <si>
    <t>Linked to possible study to examine political framing of groundwater.</t>
  </si>
  <si>
    <t>JMP data (and underlying MICS and other survey data)</t>
  </si>
  <si>
    <t>Whenever new data is published by the JMP (usually every 2 years)</t>
  </si>
  <si>
    <t>Outcomes</t>
  </si>
  <si>
    <t>Citation of UPGro research in briefing papers, working papers and conference proceedings and peer-reviewed articles and book chapters.</t>
  </si>
  <si>
    <t>Journal website, conferences, Google Scholar</t>
  </si>
  <si>
    <t>Annual</t>
  </si>
  <si>
    <t>Knowledge Broker</t>
  </si>
  <si>
    <t>DFID Log Frame</t>
  </si>
  <si>
    <t>August</t>
  </si>
  <si>
    <t>National reports, Consortium project reports</t>
  </si>
  <si>
    <t>Annual reports</t>
  </si>
  <si>
    <t>PCG Coordinator</t>
  </si>
  <si>
    <t>International documents</t>
  </si>
  <si>
    <t>PCG report, Blog/Vlog posts informal meetings</t>
  </si>
  <si>
    <t>Include: narrative of materials that are co-produced/ commissioned by policy makers rather than just dissemination?  Be good to get a sense of demand/ use.</t>
  </si>
  <si>
    <t>PCG Theme 2</t>
  </si>
  <si>
    <t>1. Baseline
2. End of Consortium Phase
3. End of (2019) Knowledge Broker Contract (2021)</t>
  </si>
  <si>
    <r>
      <t>§</t>
    </r>
    <r>
      <rPr>
        <sz val="7"/>
        <color theme="1"/>
        <rFont val="Arial"/>
        <family val="2"/>
      </rPr>
      <t xml:space="preserve">  </t>
    </r>
    <r>
      <rPr>
        <sz val="11"/>
        <color theme="1"/>
        <rFont val="Arial"/>
        <family val="2"/>
      </rPr>
      <t>NERC bi-annual report: end January / end July</t>
    </r>
  </si>
  <si>
    <r>
      <t>§</t>
    </r>
    <r>
      <rPr>
        <sz val="7"/>
        <color theme="1"/>
        <rFont val="Arial"/>
        <family val="2"/>
      </rPr>
      <t xml:space="preserve">  </t>
    </r>
    <r>
      <rPr>
        <sz val="11"/>
        <color theme="1"/>
        <rFont val="Arial"/>
        <family val="2"/>
      </rPr>
      <t>Financial Year: April – March</t>
    </r>
  </si>
  <si>
    <r>
      <t>§</t>
    </r>
    <r>
      <rPr>
        <sz val="7"/>
        <color theme="1"/>
        <rFont val="Arial"/>
        <family val="2"/>
      </rPr>
      <t xml:space="preserve">  </t>
    </r>
    <r>
      <rPr>
        <sz val="11"/>
        <color theme="1"/>
        <rFont val="Arial"/>
        <family val="2"/>
      </rPr>
      <t>DFID / Log Frame report: end August</t>
    </r>
  </si>
  <si>
    <r>
      <t>§</t>
    </r>
    <r>
      <rPr>
        <sz val="7"/>
        <color theme="1"/>
        <rFont val="Arial"/>
        <family val="2"/>
      </rPr>
      <t xml:space="preserve">  </t>
    </r>
    <r>
      <rPr>
        <sz val="11"/>
        <color theme="1"/>
        <rFont val="Arial"/>
        <family val="2"/>
      </rPr>
      <t>Programme Coordination Group (PCG) Annual Progress Report – recommend end of August to align with NERC and DFID reporting</t>
    </r>
  </si>
  <si>
    <r>
      <t xml:space="preserve">National Policy influence:
</t>
    </r>
    <r>
      <rPr>
        <sz val="9"/>
        <color theme="1"/>
        <rFont val="Arial"/>
        <family val="2"/>
      </rPr>
      <t>Number of new countries with national policies that integrate groundwater use and management across water for people, food and environment.</t>
    </r>
  </si>
  <si>
    <r>
      <t xml:space="preserve">International policy influence:
</t>
    </r>
    <r>
      <rPr>
        <sz val="9"/>
        <color theme="1"/>
        <rFont val="Arial"/>
        <family val="2"/>
      </rPr>
      <t>Number of new key international publications (e.g. GLAAS, JMP, UN Development Reports) that incorporate groundwater use and management for the poor in Africa</t>
    </r>
  </si>
  <si>
    <r>
      <rPr>
        <b/>
        <sz val="9"/>
        <color theme="1"/>
        <rFont val="Arial"/>
        <family val="2"/>
      </rPr>
      <t>Improved water security:</t>
    </r>
    <r>
      <rPr>
        <sz val="9"/>
        <color theme="1"/>
        <rFont val="Arial"/>
        <family val="2"/>
      </rPr>
      <t xml:space="preserve">
Proportion of the African population that uses groundwater as their main source of drinking water (disaggregated by protected/non protected; borehole/hand dug well/spring and income quintile [where data is available].</t>
    </r>
  </si>
  <si>
    <t>Outputs</t>
  </si>
  <si>
    <t>PIs, journal websites, ResearchGate</t>
  </si>
  <si>
    <t>Quarterly (for RWSN newsletter) + ongoing updating of UPGro website</t>
  </si>
  <si>
    <t>DFID Log Frame report</t>
  </si>
  <si>
    <t>NERC report</t>
  </si>
  <si>
    <t>Jan, Jul, Aug</t>
  </si>
  <si>
    <t>PCG Theme 1</t>
  </si>
  <si>
    <t>Proportion of papers with lead (1st or 2nd) authors based in African institutions..</t>
  </si>
  <si>
    <t>PCG report</t>
  </si>
  <si>
    <t>NERC Data Centre</t>
  </si>
  <si>
    <t>PCG Theme 4</t>
  </si>
  <si>
    <t>UPGro and Consortium project website</t>
  </si>
  <si>
    <t xml:space="preserve">PCG Coordinator </t>
  </si>
  <si>
    <t>See also 3.3</t>
  </si>
  <si>
    <t>OUTPUT 2: UPGro early career researchers equipped with the skills to collaborate and communicate their work in the wider context of poverty and groundwater science and governance</t>
  </si>
  <si>
    <t>Needs research experience year’s data for researchers. Capture PhD &amp; non-PhD.</t>
  </si>
  <si>
    <t>PCG Theme 3</t>
  </si>
  <si>
    <t>Programme integration:</t>
  </si>
  <si>
    <t>Number of UPGro workshops, and stakeholder events supported by UPGro integration and catalyst grant funding-</t>
  </si>
  <si>
    <t>OUTPUT 3: Targeted awareness-raising of policy-makers, practitioners and change makers on the realities and potential of groundwater for the poor in Sub Saharan Africa (SSA)</t>
  </si>
  <si>
    <t>Blog/Vlog posts newsletter, informal meetings</t>
  </si>
  <si>
    <t>Briefing notes, leaflets, infographics, summaries and synthesis</t>
  </si>
  <si>
    <t>Bi-annual</t>
  </si>
  <si>
    <t>Need to assure quality &amp; not overwhelm audience.</t>
  </si>
  <si>
    <t>Printing orders, records from events, statistics  from UPGro and Consortium websites</t>
  </si>
  <si>
    <t>Understand which products are being downloaded.</t>
  </si>
  <si>
    <t>Blog/Vlog posts newsletters,  project reports</t>
  </si>
  <si>
    <t>PCG Coordinator  &amp; Knowledge Broker</t>
  </si>
  <si>
    <t>Milestones for total no. Disaggregate reporting into Intl., Africa &amp; UK.</t>
  </si>
  <si>
    <t>OUTPUT 4: Current and potential groundwater users participate and influence the UPGro research and are presented with the findings</t>
  </si>
  <si>
    <t>Groundwater users engaging with researchers:</t>
  </si>
  <si>
    <t>Number of stories where users have participated and influenced the methodology and results of the UPGro research (stories should highlight participation of women and of the poor)</t>
  </si>
  <si>
    <t>Reporting of research progress and findings to water users:</t>
  </si>
  <si>
    <t>Cumulative number of face-to-face events and activities that give feedback on the research progress, findings and practical implications to the groundwater users that are/were the target of the research.</t>
  </si>
  <si>
    <t>Media coverage in UPGro countries:</t>
  </si>
  <si>
    <t>Number of programmes or articles on UPGro work in local media (radio, newspapers, TV).</t>
  </si>
  <si>
    <t>OUTPUT 5: Effective management of the research programme &amp; programme integration</t>
  </si>
  <si>
    <r>
      <t xml:space="preserve">Catalyst research </t>
    </r>
    <r>
      <rPr>
        <sz val="9"/>
        <color theme="1"/>
        <rFont val="Calibri"/>
        <family val="2"/>
        <scheme val="minor"/>
      </rPr>
      <t>that meets the quality standards set by the programme awarded and completed.</t>
    </r>
  </si>
  <si>
    <t>PEB</t>
  </si>
  <si>
    <t>Annual?</t>
  </si>
  <si>
    <t>NERC</t>
  </si>
  <si>
    <r>
      <t xml:space="preserve">Consortium research </t>
    </r>
    <r>
      <rPr>
        <sz val="9"/>
        <color theme="1"/>
        <rFont val="Calibri"/>
        <family val="2"/>
        <scheme val="minor"/>
      </rPr>
      <t>that meets the quality standards set by the programme awarded and completed.</t>
    </r>
  </si>
  <si>
    <t>Possible link to mid-term review</t>
  </si>
  <si>
    <r>
      <t xml:space="preserve">Knowledge Broker </t>
    </r>
    <r>
      <rPr>
        <sz val="9"/>
        <color theme="1"/>
        <rFont val="Calibri"/>
        <family val="2"/>
        <scheme val="minor"/>
      </rPr>
      <t>annual work plan confirmed, annual report submitted according to quality standards of programme, and activity funding is awarded.</t>
    </r>
  </si>
  <si>
    <t>Knowledge Broker work plan</t>
  </si>
  <si>
    <t>Integration &amp; capacity strengthening events:</t>
  </si>
  <si>
    <t xml:space="preserve">Number of programme integration webinars, workshops and other events. </t>
  </si>
  <si>
    <t>Webinar recordings, event reports, newsletter</t>
  </si>
  <si>
    <t>Integration reporting:</t>
  </si>
  <si>
    <t>Annual report submitted according to quality standards of programme.</t>
  </si>
  <si>
    <r>
      <rPr>
        <b/>
        <sz val="11"/>
        <color theme="1"/>
        <rFont val="Arial"/>
        <family val="2"/>
      </rPr>
      <t>Decision-making processes:</t>
    </r>
    <r>
      <rPr>
        <sz val="11"/>
        <color theme="1"/>
        <rFont val="Arial"/>
        <family val="2"/>
      </rPr>
      <t xml:space="preserve">
UPGro projects actively involved in national (and sub-national) sector processes and events (e.g. sector reviews, planning and policy meetings).</t>
    </r>
  </si>
  <si>
    <t>1 (see cell comment)</t>
  </si>
  <si>
    <t>1 
(+ 4 international)</t>
  </si>
  <si>
    <t>Status</t>
  </si>
  <si>
    <t>UPGro Direct or Indirect?</t>
  </si>
  <si>
    <t>Project Type</t>
  </si>
  <si>
    <t>Catalyst</t>
  </si>
  <si>
    <t>Published</t>
  </si>
  <si>
    <t xml:space="preserve">“Functionality” of rural water services in developing countries. </t>
  </si>
  <si>
    <t>Hidden Crisis</t>
  </si>
  <si>
    <t>Submitted</t>
  </si>
  <si>
    <t xml:space="preserve">Carter R C and Ross I. </t>
  </si>
  <si>
    <t xml:space="preserve">Waterlines </t>
  </si>
  <si>
    <t xml:space="preserve">COMPARING DEFLUORIDATION AND SAFE SOURCING FOR FLUOROSIS MITIGATION IN THE ETHIOPIAN CENTRAL RIFT </t>
  </si>
  <si>
    <t>Direct</t>
  </si>
  <si>
    <t>Tracing enteric pathogen contamination in sub-Saharan African groundwater</t>
  </si>
  <si>
    <t>D.J Lapworth, M.E. Stuart, S. Pedley, D.C.W. Nkhuwa, M Tijani</t>
  </si>
  <si>
    <t xml:space="preserve">Science of The Total Environment 538:888-895 · September 2015, DOI: 10.1016/j.scitotenv.2015.08.119 </t>
  </si>
  <si>
    <t>Conference Name</t>
  </si>
  <si>
    <t>Posters</t>
  </si>
  <si>
    <t>Briefing Materials Disseminated</t>
  </si>
  <si>
    <t>Completed</t>
  </si>
  <si>
    <t>Location</t>
  </si>
  <si>
    <t>Dates</t>
  </si>
  <si>
    <t>UPGro organised?</t>
  </si>
  <si>
    <t>UPGro Stand?</t>
  </si>
  <si>
    <t>Rome, Italy</t>
  </si>
  <si>
    <t>SIWI World Water Week</t>
  </si>
  <si>
    <t>Stockholm, Sweden</t>
  </si>
  <si>
    <t>Istanbul Turkey</t>
  </si>
  <si>
    <t>1st Int. Roads Federation Regional Congress</t>
  </si>
  <si>
    <t>UPGro Side Event?</t>
  </si>
  <si>
    <t xml:space="preserve">38th WEDC International Conference, </t>
  </si>
  <si>
    <t>Loughborough, UK</t>
  </si>
  <si>
    <t>2015 UN Water Annual Conference</t>
  </si>
  <si>
    <t>Zaragoza, Spain</t>
  </si>
  <si>
    <t>41st IAH Congress</t>
  </si>
  <si>
    <t>Marrakech, Morocco</t>
  </si>
  <si>
    <t>London, UK</t>
  </si>
  <si>
    <t>-</t>
  </si>
  <si>
    <t>37th WEDC International Conference,</t>
  </si>
  <si>
    <t>Hanoi, Vietnam</t>
  </si>
  <si>
    <t>Tropentag</t>
  </si>
  <si>
    <t>Prague, Czech Republic</t>
  </si>
  <si>
    <t>TOTAL:</t>
  </si>
  <si>
    <t>KB Priority</t>
  </si>
  <si>
    <t>Data</t>
  </si>
  <si>
    <t>Groundwater Safety in Peri-Urban Areas</t>
  </si>
  <si>
    <t>“Sanitary risk inspections of shallow wells, boreholes and springs in Kisumu, Kenya in 2014”,</t>
  </si>
  <si>
    <t>“Socio-economic survey of domestic groundwater handling and use for source owners in Kisumu, Kenya in 2014”, </t>
  </si>
  <si>
    <t>“Groundwater microbiology and chemistry of shallow wells, boreholes and springs in Kisumu, Kenya in 2014”,</t>
  </si>
  <si>
    <t>“Socio-economic survey of domestic groundwater handling and use for source customers in Kisumu, Kenya in 2014” </t>
  </si>
  <si>
    <t>Okotto, L.,Okotto-Okotto, J.,Price, H.,Pedley, S.,Wright, J.</t>
  </si>
  <si>
    <t>DOI</t>
  </si>
  <si>
    <t xml:space="preserve"> doi:10.5285/bc1a979b-7cc9-4c9d-9fe4-a8510cd62f8e</t>
  </si>
  <si>
    <t>doi:10.5285/4ca855a3-752c-4492-8e26-3438652dd35c</t>
  </si>
  <si>
    <t>doi:10.5285/4062e6d9-2e90-4775-87f1-179dea283ef1</t>
  </si>
  <si>
    <t>doi:10.5285/6f3f1d06-4e6b-435e-a770-af7549993b88</t>
  </si>
  <si>
    <t>Under embargo until 31/03/2016</t>
  </si>
  <si>
    <t>Under embargo until 31/03/2017</t>
  </si>
  <si>
    <t>Under embargo until 31/03/2018</t>
  </si>
  <si>
    <t>Under embargo until 31/03/2019</t>
  </si>
  <si>
    <t>GroFutures</t>
  </si>
  <si>
    <t xml:space="preserve"> Maïmouna Ibrahim, Guillaume Favreau, Bridget R. Scanlon,
Jean Luc Seidel, Mathieu Le Coz,
Jérôme Demarty, Bernard Cappelaere </t>
  </si>
  <si>
    <t xml:space="preserve">Hydrogeology Journal </t>
  </si>
  <si>
    <t>Indirect</t>
  </si>
  <si>
    <t>Coastal Groundwater</t>
  </si>
  <si>
    <t>Long-term increase in diffuse groundwater recharge following expansion of rainfed cultivation in the Sahel, West Africa</t>
  </si>
  <si>
    <t>Modelling the response of fresh groundwater to climate and vegetation changes in coral islands</t>
  </si>
  <si>
    <t>Groundwater prospection in Grande Comore Island: joint contribution of geophysical methods, hydrogeological time-series analysis and groundwater modelling</t>
  </si>
  <si>
    <t>Comte J.C., Join J.L., Banton O., Nicolini E.</t>
  </si>
  <si>
    <t>Bourhane A., Comte J.C., Join J.L., Ibrahim K.</t>
  </si>
  <si>
    <t>Hydrogeology Journal, DOI 10.1007/s10040-014-1160-y</t>
  </si>
  <si>
    <t>Springer book: Active Volcanoes of the Southwest Indian Ocean, Edited by Bachelery et al.</t>
  </si>
  <si>
    <t>Peer Reviewed Papers – related work by UPGro researchers not directly funded by UPGro</t>
  </si>
  <si>
    <t>Peri-Urban Groundwater Safety</t>
  </si>
  <si>
    <t>Patterns of domestic groundwater consumption in Kisumu, Kenya: a cross-sectional study</t>
  </si>
  <si>
    <t>When wells runs dry</t>
  </si>
  <si>
    <t>R Taylor</t>
  </si>
  <si>
    <t>Nature</t>
  </si>
  <si>
    <t xml:space="preserve">“Multifunctional roads: the potential effects of combined roads and water harvesting infrastructure on livelihoods and poverty in Ethiopia”, </t>
  </si>
  <si>
    <t>Journal of Infrastructure Development</t>
  </si>
  <si>
    <t xml:space="preserve">Demenge, J., R. Alba, K. Welle , A. Addisu and K. Manjur </t>
  </si>
  <si>
    <t>Gro for Good</t>
  </si>
  <si>
    <t>Hope, R.</t>
  </si>
  <si>
    <t>Koehler, J., Thomson, P. &amp; Hope, R.</t>
  </si>
  <si>
    <t>Consortium</t>
  </si>
  <si>
    <t>Pump-Priming Payments for Sustainable Water Services in Rural Africa.</t>
  </si>
  <si>
    <t xml:space="preserve"> World Development, Vol. 74, pp. 397-411, doi:10.1016/j.worlddev.2015.05.020.</t>
  </si>
  <si>
    <r>
      <t>Water Policy</t>
    </r>
    <r>
      <rPr>
        <sz val="10"/>
        <color theme="1"/>
        <rFont val="Arial"/>
        <family val="2"/>
      </rPr>
      <t>, 17: 664-678..</t>
    </r>
  </si>
  <si>
    <t xml:space="preserve"> Is community water management the community’s choice? Implications for water and development policy in Africa</t>
  </si>
  <si>
    <t>Datturi, van Steenbergen, van Beusekom, Kebede</t>
  </si>
  <si>
    <t>Fluoride 48(4)281-304, October-December 2015</t>
  </si>
  <si>
    <t xml:space="preserve">Consortium Team make-up (2015):
Sex:
29% Women
Nationality:
40% African
Sex/Nationality:
African Women: 6%
</t>
  </si>
  <si>
    <t>African</t>
  </si>
  <si>
    <t>Women</t>
  </si>
  <si>
    <t>Total UPGro</t>
  </si>
  <si>
    <t>Presenters (Output 2.1)</t>
  </si>
  <si>
    <t>In-press</t>
  </si>
  <si>
    <r>
      <t xml:space="preserve">
</t>
    </r>
    <r>
      <rPr>
        <b/>
        <sz val="8"/>
        <color theme="1"/>
        <rFont val="Arial"/>
        <family val="2"/>
      </rPr>
      <t>Published:</t>
    </r>
    <r>
      <rPr>
        <sz val="8"/>
        <color theme="1"/>
        <rFont val="Arial"/>
        <family val="2"/>
      </rPr>
      <t xml:space="preserve">
Catalysts:  2
Consortium: 0
</t>
    </r>
  </si>
  <si>
    <r>
      <rPr>
        <b/>
        <sz val="8"/>
        <color theme="1"/>
        <rFont val="Arial"/>
        <family val="2"/>
      </rPr>
      <t>Submitted:</t>
    </r>
    <r>
      <rPr>
        <sz val="8"/>
        <color theme="1"/>
        <rFont val="Arial"/>
        <family val="2"/>
      </rPr>
      <t xml:space="preserve">
Catalysts:  2
Consortium: 0
</t>
    </r>
    <r>
      <rPr>
        <b/>
        <sz val="8"/>
        <color theme="1"/>
        <rFont val="Arial"/>
        <family val="2"/>
      </rPr>
      <t>In-press:</t>
    </r>
    <r>
      <rPr>
        <sz val="8"/>
        <color theme="1"/>
        <rFont val="Arial"/>
        <family val="2"/>
      </rPr>
      <t xml:space="preserve">
Catalysts:  2
Consortium: 0
</t>
    </r>
    <r>
      <rPr>
        <b/>
        <sz val="8"/>
        <color theme="1"/>
        <rFont val="Arial"/>
        <family val="2"/>
      </rPr>
      <t>Published:</t>
    </r>
    <r>
      <rPr>
        <sz val="8"/>
        <color theme="1"/>
        <rFont val="Arial"/>
        <family val="2"/>
      </rPr>
      <t xml:space="preserve">
Catalysts: 7
Consortium: 0
</t>
    </r>
  </si>
  <si>
    <r>
      <t xml:space="preserve">
</t>
    </r>
    <r>
      <rPr>
        <b/>
        <sz val="11"/>
        <color theme="1"/>
        <rFont val="Arial"/>
        <family val="2"/>
      </rPr>
      <t>Published:</t>
    </r>
    <r>
      <rPr>
        <sz val="11"/>
        <color theme="1"/>
        <rFont val="Arial"/>
        <family val="2"/>
      </rPr>
      <t xml:space="preserve">
Catalysts:  15
Consortium: 0
</t>
    </r>
  </si>
  <si>
    <r>
      <t xml:space="preserve">
</t>
    </r>
    <r>
      <rPr>
        <b/>
        <sz val="11"/>
        <color theme="1"/>
        <rFont val="Arial"/>
        <family val="2"/>
      </rPr>
      <t>Published:</t>
    </r>
    <r>
      <rPr>
        <sz val="11"/>
        <color theme="1"/>
        <rFont val="Arial"/>
        <family val="2"/>
      </rPr>
      <t xml:space="preserve">
Catalysts: 15
Consortium: 5
</t>
    </r>
  </si>
  <si>
    <r>
      <t xml:space="preserve">
</t>
    </r>
    <r>
      <rPr>
        <b/>
        <sz val="11"/>
        <color theme="1"/>
        <rFont val="Arial"/>
        <family val="2"/>
      </rPr>
      <t>Published:</t>
    </r>
    <r>
      <rPr>
        <sz val="11"/>
        <color theme="1"/>
        <rFont val="Arial"/>
        <family val="2"/>
      </rPr>
      <t xml:space="preserve">
Catalysts:  15
Consortium: 15
</t>
    </r>
  </si>
  <si>
    <r>
      <t xml:space="preserve">
</t>
    </r>
    <r>
      <rPr>
        <b/>
        <sz val="11"/>
        <color theme="1"/>
        <rFont val="Arial"/>
        <family val="2"/>
      </rPr>
      <t>Published:</t>
    </r>
    <r>
      <rPr>
        <sz val="11"/>
        <color theme="1"/>
        <rFont val="Arial"/>
        <family val="2"/>
      </rPr>
      <t xml:space="preserve">
Catalysts:  15
Consortium: 25
</t>
    </r>
  </si>
  <si>
    <t>Catalysts: 1 of 15
Consortia: 0</t>
  </si>
  <si>
    <t>ODI special UPGro event: Groundwater, poverty and development</t>
  </si>
  <si>
    <t>Geol. Soc. Groundwater Event with HWB-UK</t>
  </si>
  <si>
    <t>African Women</t>
  </si>
  <si>
    <t>Early Career</t>
  </si>
  <si>
    <t>42nd IAH Congress</t>
  </si>
  <si>
    <t>WaTER Conference</t>
  </si>
  <si>
    <t>Oklahoma, USA</t>
  </si>
  <si>
    <t xml:space="preserve">Completed </t>
  </si>
  <si>
    <t>RWSN Webinars - Early 2015 series</t>
  </si>
  <si>
    <t>Online</t>
  </si>
  <si>
    <t>Feb/Mar 2015</t>
  </si>
  <si>
    <t>RWSN Webinars - Late 2014 series</t>
  </si>
  <si>
    <t>Oct-Dec 2014</t>
  </si>
  <si>
    <t>Papers/ Abstracts</t>
  </si>
  <si>
    <t>Presentations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</si>
</sst>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39" x14ac:knownFonts="1">
    <font>
      <sz val="11"/>
      <color theme="1"/>
      <name val="Calibri"/>
      <family val="2"/>
      <scheme val="minor"/>
    </font>
    <font>
      <sz val="11"/>
      <color theme="1"/>
      <name val="Calibri"/>
      <family val="2"/>
      <scheme val="minor"/>
    </font>
    <font>
      <sz val="9"/>
      <color theme="1"/>
      <name val="Calibri"/>
      <family val="2"/>
      <scheme val="minor"/>
    </font>
    <font>
      <b/>
      <sz val="9"/>
      <color theme="1"/>
      <name val="Calibri"/>
      <family val="2"/>
      <scheme val="minor"/>
    </font>
    <font>
      <b/>
      <sz val="9"/>
      <color rgb="FFFFFFFF"/>
      <name val="Calibri"/>
      <family val="2"/>
      <scheme val="minor"/>
    </font>
    <font>
      <u/>
      <sz val="11"/>
      <color theme="10"/>
      <name val="Calibri"/>
      <family val="2"/>
      <scheme val="minor"/>
    </font>
    <font>
      <sz val="8"/>
      <color indexed="81"/>
      <name val="Tahoma"/>
      <family val="2"/>
    </font>
    <font>
      <b/>
      <sz val="8"/>
      <color indexed="81"/>
      <name val="Tahoma"/>
      <family val="2"/>
    </font>
    <font>
      <sz val="8"/>
      <color theme="1"/>
      <name val="Calibri"/>
      <family val="2"/>
      <scheme val="minor"/>
    </font>
    <font>
      <b/>
      <sz val="8"/>
      <color rgb="FFFFFFFF"/>
      <name val="Calibri"/>
      <family val="2"/>
      <scheme val="minor"/>
    </font>
    <font>
      <b/>
      <sz val="9"/>
      <color rgb="FFEAF1DD"/>
      <name val="Calibri"/>
      <family val="2"/>
      <scheme val="minor"/>
    </font>
    <font>
      <b/>
      <sz val="11"/>
      <color theme="6" tint="-0.499984740745262"/>
      <name val="Calibri"/>
      <family val="2"/>
      <scheme val="minor"/>
    </font>
    <font>
      <sz val="11"/>
      <color theme="1"/>
      <name val="Arial"/>
      <family val="2"/>
    </font>
    <font>
      <b/>
      <sz val="14"/>
      <color theme="1"/>
      <name val="Arial"/>
      <family val="2"/>
    </font>
    <font>
      <b/>
      <sz val="14"/>
      <color rgb="FFC0504D"/>
      <name val="Arial"/>
      <family val="2"/>
    </font>
    <font>
      <b/>
      <sz val="9"/>
      <color rgb="FFFFFFFF"/>
      <name val="Arial"/>
      <family val="2"/>
    </font>
    <font>
      <b/>
      <sz val="11"/>
      <color rgb="FFC0504D"/>
      <name val="Arial"/>
      <family val="2"/>
    </font>
    <font>
      <b/>
      <sz val="11"/>
      <color theme="1"/>
      <name val="Arial"/>
      <family val="2"/>
    </font>
    <font>
      <sz val="9"/>
      <color theme="1"/>
      <name val="Arial"/>
      <family val="2"/>
    </font>
    <font>
      <sz val="8"/>
      <color theme="1"/>
      <name val="Arial"/>
      <family val="2"/>
    </font>
    <font>
      <b/>
      <sz val="11"/>
      <color theme="6" tint="-0.499984740745262"/>
      <name val="Arial"/>
      <family val="2"/>
    </font>
    <font>
      <sz val="7"/>
      <color theme="1"/>
      <name val="Calibri"/>
      <family val="2"/>
      <scheme val="minor"/>
    </font>
    <font>
      <b/>
      <sz val="9"/>
      <color theme="1"/>
      <name val="Arial"/>
      <family val="2"/>
    </font>
    <font>
      <b/>
      <sz val="9"/>
      <color rgb="FF4F6228"/>
      <name val="Calibri"/>
      <family val="2"/>
      <scheme val="minor"/>
    </font>
    <font>
      <b/>
      <sz val="10"/>
      <color rgb="FF365F91"/>
      <name val="Arial"/>
      <family val="2"/>
    </font>
    <font>
      <b/>
      <vertAlign val="superscript"/>
      <sz val="10"/>
      <color rgb="FF365F91"/>
      <name val="Arial"/>
      <family val="2"/>
    </font>
    <font>
      <sz val="10"/>
      <color theme="1"/>
      <name val="Arial"/>
      <family val="2"/>
    </font>
    <font>
      <sz val="10"/>
      <color rgb="FF365F91"/>
      <name val="Arial"/>
      <family val="2"/>
    </font>
    <font>
      <u/>
      <sz val="10"/>
      <color theme="10"/>
      <name val="Arial"/>
      <family val="2"/>
    </font>
    <font>
      <i/>
      <sz val="10"/>
      <color rgb="FF365F91"/>
      <name val="Arial"/>
      <family val="2"/>
    </font>
    <font>
      <b/>
      <i/>
      <sz val="14"/>
      <color rgb="FF4F6228"/>
      <name val="Calibri"/>
      <family val="2"/>
      <scheme val="minor"/>
    </font>
    <font>
      <b/>
      <sz val="16"/>
      <color theme="1"/>
      <name val="Arial"/>
      <family val="2"/>
    </font>
    <font>
      <sz val="7"/>
      <color theme="1"/>
      <name val="Arial"/>
      <family val="2"/>
    </font>
    <font>
      <b/>
      <i/>
      <sz val="14"/>
      <color rgb="FFC0504D"/>
      <name val="Arial"/>
      <family val="2"/>
    </font>
    <font>
      <i/>
      <sz val="9"/>
      <color theme="1"/>
      <name val="Arial"/>
      <family val="2"/>
    </font>
    <font>
      <b/>
      <i/>
      <sz val="14"/>
      <color rgb="FF8064A2"/>
      <name val="Arial"/>
      <family val="2"/>
    </font>
    <font>
      <i/>
      <sz val="10"/>
      <color theme="1"/>
      <name val="Arial"/>
      <family val="2"/>
    </font>
    <font>
      <sz val="11"/>
      <name val="Arial"/>
      <family val="2"/>
    </font>
    <font>
      <b/>
      <sz val="8"/>
      <color theme="1"/>
      <name val="Arial"/>
      <family val="2"/>
    </font>
  </fonts>
  <fills count="15">
    <fill>
      <patternFill patternType="none"/>
    </fill>
    <fill>
      <patternFill patternType="gray125"/>
    </fill>
    <fill>
      <patternFill patternType="solid">
        <fgColor rgb="FFC0504D"/>
        <bgColor indexed="64"/>
      </patternFill>
    </fill>
    <fill>
      <patternFill patternType="solid">
        <fgColor rgb="FF8064A2"/>
        <bgColor indexed="64"/>
      </patternFill>
    </fill>
    <fill>
      <patternFill patternType="solid">
        <fgColor rgb="FF4F6228"/>
        <bgColor indexed="64"/>
      </patternFill>
    </fill>
    <fill>
      <patternFill patternType="solid">
        <fgColor rgb="FF9BBB59"/>
        <bgColor indexed="64"/>
      </patternFill>
    </fill>
    <fill>
      <patternFill patternType="solid">
        <fgColor rgb="FF76923C"/>
        <bgColor indexed="64"/>
      </patternFill>
    </fill>
    <fill>
      <patternFill patternType="solid">
        <fgColor theme="6" tint="0.79998168889431442"/>
        <bgColor indexed="64"/>
      </patternFill>
    </fill>
    <fill>
      <patternFill patternType="solid">
        <fgColor rgb="FFC2D69B"/>
        <bgColor indexed="64"/>
      </patternFill>
    </fill>
    <fill>
      <patternFill patternType="solid">
        <fgColor rgb="FFFFFF00"/>
        <bgColor indexed="64"/>
      </patternFill>
    </fill>
    <fill>
      <patternFill patternType="solid">
        <fgColor rgb="FFF2DBDB"/>
        <bgColor indexed="64"/>
      </patternFill>
    </fill>
    <fill>
      <patternFill patternType="solid">
        <fgColor rgb="FFD6E3BC"/>
        <bgColor indexed="64"/>
      </patternFill>
    </fill>
    <fill>
      <patternFill patternType="solid">
        <fgColor theme="6"/>
        <bgColor indexed="64"/>
      </patternFill>
    </fill>
    <fill>
      <patternFill patternType="solid">
        <fgColor theme="9" tint="0.59999389629810485"/>
        <bgColor indexed="64"/>
      </patternFill>
    </fill>
    <fill>
      <patternFill patternType="solid">
        <fgColor rgb="FFFFFF99"/>
        <bgColor indexed="64"/>
      </patternFill>
    </fill>
  </fills>
  <borders count="69">
    <border>
      <left/>
      <right/>
      <top/>
      <bottom/>
      <diagonal/>
    </border>
    <border>
      <left style="medium">
        <color rgb="FFC0504D"/>
      </left>
      <right/>
      <top style="medium">
        <color rgb="FFC0504D"/>
      </top>
      <bottom style="medium">
        <color rgb="FFC0504D"/>
      </bottom>
      <diagonal/>
    </border>
    <border>
      <left style="medium">
        <color rgb="FFC0504D"/>
      </left>
      <right/>
      <top style="medium">
        <color rgb="FFC0504D"/>
      </top>
      <bottom/>
      <diagonal/>
    </border>
    <border>
      <left style="medium">
        <color rgb="FFC0504D"/>
      </left>
      <right/>
      <top/>
      <bottom style="medium">
        <color rgb="FFC0504D"/>
      </bottom>
      <diagonal/>
    </border>
    <border>
      <left/>
      <right/>
      <top style="medium">
        <color rgb="FFC0504D"/>
      </top>
      <bottom style="medium">
        <color rgb="FFC0504D"/>
      </bottom>
      <diagonal/>
    </border>
    <border>
      <left/>
      <right/>
      <top style="medium">
        <color rgb="FFC0504D"/>
      </top>
      <bottom/>
      <diagonal/>
    </border>
    <border>
      <left/>
      <right/>
      <top/>
      <bottom style="medium">
        <color rgb="FFC0504D"/>
      </bottom>
      <diagonal/>
    </border>
    <border>
      <left/>
      <right style="medium">
        <color rgb="FFC0504D"/>
      </right>
      <top style="medium">
        <color rgb="FFC0504D"/>
      </top>
      <bottom style="medium">
        <color rgb="FFC0504D"/>
      </bottom>
      <diagonal/>
    </border>
    <border>
      <left/>
      <right style="medium">
        <color rgb="FFC0504D"/>
      </right>
      <top style="medium">
        <color rgb="FFC0504D"/>
      </top>
      <bottom/>
      <diagonal/>
    </border>
    <border>
      <left/>
      <right style="medium">
        <color rgb="FFC0504D"/>
      </right>
      <top/>
      <bottom style="medium">
        <color rgb="FFC0504D"/>
      </bottom>
      <diagonal/>
    </border>
    <border>
      <left style="medium">
        <color rgb="FFC0504D"/>
      </left>
      <right/>
      <top/>
      <bottom/>
      <diagonal/>
    </border>
    <border>
      <left/>
      <right style="medium">
        <color rgb="FFC0504D"/>
      </right>
      <top/>
      <bottom/>
      <diagonal/>
    </border>
    <border>
      <left style="thin">
        <color rgb="FFC0504D"/>
      </left>
      <right/>
      <top style="thin">
        <color rgb="FFC0504D"/>
      </top>
      <bottom/>
      <diagonal/>
    </border>
    <border>
      <left/>
      <right/>
      <top style="thin">
        <color rgb="FFC0504D"/>
      </top>
      <bottom/>
      <diagonal/>
    </border>
    <border>
      <left/>
      <right style="thin">
        <color rgb="FFC0504D"/>
      </right>
      <top style="thin">
        <color rgb="FFC0504D"/>
      </top>
      <bottom/>
      <diagonal/>
    </border>
    <border>
      <left style="thin">
        <color rgb="FFC0504D"/>
      </left>
      <right/>
      <top/>
      <bottom/>
      <diagonal/>
    </border>
    <border>
      <left/>
      <right style="thin">
        <color rgb="FFC0504D"/>
      </right>
      <top/>
      <bottom/>
      <diagonal/>
    </border>
    <border>
      <left style="thin">
        <color rgb="FFC0504D"/>
      </left>
      <right/>
      <top/>
      <bottom style="thin">
        <color rgb="FFC0504D"/>
      </bottom>
      <diagonal/>
    </border>
    <border>
      <left/>
      <right/>
      <top/>
      <bottom style="thin">
        <color rgb="FFC0504D"/>
      </bottom>
      <diagonal/>
    </border>
    <border>
      <left/>
      <right style="thin">
        <color rgb="FFC0504D"/>
      </right>
      <top/>
      <bottom style="thin">
        <color rgb="FFC0504D"/>
      </bottom>
      <diagonal/>
    </border>
    <border>
      <left/>
      <right/>
      <top style="thin">
        <color rgb="FFC0504D"/>
      </top>
      <bottom style="thin">
        <color rgb="FFC0504D"/>
      </bottom>
      <diagonal/>
    </border>
    <border>
      <left style="medium">
        <color rgb="FF8064A2"/>
      </left>
      <right/>
      <top style="medium">
        <color rgb="FF8064A2"/>
      </top>
      <bottom/>
      <diagonal/>
    </border>
    <border>
      <left style="medium">
        <color rgb="FF8064A2"/>
      </left>
      <right/>
      <top/>
      <bottom style="medium">
        <color rgb="FF8064A2"/>
      </bottom>
      <diagonal/>
    </border>
    <border>
      <left/>
      <right/>
      <top style="medium">
        <color rgb="FF8064A2"/>
      </top>
      <bottom/>
      <diagonal/>
    </border>
    <border>
      <left/>
      <right/>
      <top/>
      <bottom style="medium">
        <color rgb="FF8064A2"/>
      </bottom>
      <diagonal/>
    </border>
    <border>
      <left/>
      <right style="medium">
        <color rgb="FF8064A2"/>
      </right>
      <top style="medium">
        <color rgb="FF8064A2"/>
      </top>
      <bottom/>
      <diagonal/>
    </border>
    <border>
      <left/>
      <right style="medium">
        <color rgb="FF8064A2"/>
      </right>
      <top/>
      <bottom style="medium">
        <color rgb="FF8064A2"/>
      </bottom>
      <diagonal/>
    </border>
    <border>
      <left/>
      <right style="medium">
        <color rgb="FF8064A2"/>
      </right>
      <top/>
      <bottom/>
      <diagonal/>
    </border>
    <border>
      <left/>
      <right/>
      <top style="medium">
        <color rgb="FF8064A2"/>
      </top>
      <bottom style="thin">
        <color rgb="FF8064A2"/>
      </bottom>
      <diagonal/>
    </border>
    <border>
      <left/>
      <right/>
      <top style="thin">
        <color rgb="FF8064A2"/>
      </top>
      <bottom style="thin">
        <color rgb="FF8064A2"/>
      </bottom>
      <diagonal/>
    </border>
    <border>
      <left/>
      <right/>
      <top style="thin">
        <color rgb="FF8064A2"/>
      </top>
      <bottom/>
      <diagonal/>
    </border>
    <border>
      <left style="thin">
        <color rgb="FF8064A2"/>
      </left>
      <right/>
      <top style="thin">
        <color rgb="FF8064A2"/>
      </top>
      <bottom/>
      <diagonal/>
    </border>
    <border>
      <left/>
      <right style="thin">
        <color rgb="FF8064A2"/>
      </right>
      <top style="thin">
        <color rgb="FF8064A2"/>
      </top>
      <bottom/>
      <diagonal/>
    </border>
    <border>
      <left style="thin">
        <color rgb="FF8064A2"/>
      </left>
      <right/>
      <top/>
      <bottom style="medium">
        <color rgb="FF8064A2"/>
      </bottom>
      <diagonal/>
    </border>
    <border>
      <left/>
      <right style="thin">
        <color rgb="FF8064A2"/>
      </right>
      <top/>
      <bottom style="medium">
        <color rgb="FF8064A2"/>
      </bottom>
      <diagonal/>
    </border>
    <border>
      <left style="thin">
        <color rgb="FF8064A2"/>
      </left>
      <right/>
      <top/>
      <bottom/>
      <diagonal/>
    </border>
    <border>
      <left/>
      <right style="thin">
        <color rgb="FF8064A2"/>
      </right>
      <top/>
      <bottom/>
      <diagonal/>
    </border>
    <border>
      <left style="thin">
        <color rgb="FF8064A2"/>
      </left>
      <right/>
      <top/>
      <bottom style="thin">
        <color rgb="FF8064A2"/>
      </bottom>
      <diagonal/>
    </border>
    <border>
      <left/>
      <right style="thin">
        <color rgb="FF8064A2"/>
      </right>
      <top/>
      <bottom style="thin">
        <color rgb="FF8064A2"/>
      </bottom>
      <diagonal/>
    </border>
    <border>
      <left/>
      <right style="thin">
        <color rgb="FF8064A2"/>
      </right>
      <top style="medium">
        <color rgb="FF8064A2"/>
      </top>
      <bottom/>
      <diagonal/>
    </border>
    <border>
      <left style="medium">
        <color rgb="FF9BBB59"/>
      </left>
      <right/>
      <top style="medium">
        <color rgb="FF9BBB59"/>
      </top>
      <bottom style="medium">
        <color rgb="FF9BBB59"/>
      </bottom>
      <diagonal/>
    </border>
    <border>
      <left style="medium">
        <color rgb="FF9BBB59"/>
      </left>
      <right/>
      <top style="medium">
        <color rgb="FF9BBB59"/>
      </top>
      <bottom/>
      <diagonal/>
    </border>
    <border>
      <left style="medium">
        <color rgb="FF9BBB59"/>
      </left>
      <right/>
      <top/>
      <bottom style="medium">
        <color rgb="FF9BBB59"/>
      </bottom>
      <diagonal/>
    </border>
    <border>
      <left/>
      <right/>
      <top style="medium">
        <color rgb="FF9BBB59"/>
      </top>
      <bottom style="medium">
        <color rgb="FF9BBB59"/>
      </bottom>
      <diagonal/>
    </border>
    <border>
      <left/>
      <right/>
      <top style="medium">
        <color rgb="FF9BBB59"/>
      </top>
      <bottom/>
      <diagonal/>
    </border>
    <border>
      <left/>
      <right/>
      <top/>
      <bottom style="medium">
        <color rgb="FF9BBB59"/>
      </bottom>
      <diagonal/>
    </border>
    <border>
      <left/>
      <right style="medium">
        <color rgb="FF9BBB59"/>
      </right>
      <top style="medium">
        <color rgb="FF9BBB59"/>
      </top>
      <bottom style="medium">
        <color rgb="FF9BBB59"/>
      </bottom>
      <diagonal/>
    </border>
    <border>
      <left/>
      <right style="medium">
        <color rgb="FF9BBB59"/>
      </right>
      <top style="medium">
        <color rgb="FF9BBB59"/>
      </top>
      <bottom/>
      <diagonal/>
    </border>
    <border>
      <left/>
      <right style="medium">
        <color rgb="FF9BBB59"/>
      </right>
      <top/>
      <bottom style="medium">
        <color rgb="FF9BBB59"/>
      </bottom>
      <diagonal/>
    </border>
    <border>
      <left style="medium">
        <color rgb="FF9BBB59"/>
      </left>
      <right/>
      <top/>
      <bottom/>
      <diagonal/>
    </border>
    <border>
      <left/>
      <right style="medium">
        <color rgb="FF9BBB59"/>
      </right>
      <top/>
      <bottom/>
      <diagonal/>
    </border>
    <border>
      <left style="thin">
        <color rgb="FF9BBB59"/>
      </left>
      <right/>
      <top style="thin">
        <color rgb="FF9BBB59"/>
      </top>
      <bottom/>
      <diagonal/>
    </border>
    <border>
      <left/>
      <right/>
      <top style="thin">
        <color rgb="FF9BBB59"/>
      </top>
      <bottom/>
      <diagonal/>
    </border>
    <border>
      <left/>
      <right style="thin">
        <color rgb="FF9BBB59"/>
      </right>
      <top style="thin">
        <color rgb="FF9BBB59"/>
      </top>
      <bottom/>
      <diagonal/>
    </border>
    <border>
      <left style="thin">
        <color rgb="FF9BBB59"/>
      </left>
      <right/>
      <top/>
      <bottom/>
      <diagonal/>
    </border>
    <border>
      <left/>
      <right style="thin">
        <color rgb="FF9BBB59"/>
      </right>
      <top/>
      <bottom/>
      <diagonal/>
    </border>
    <border>
      <left style="thin">
        <color rgb="FF9BBB59"/>
      </left>
      <right/>
      <top/>
      <bottom style="thin">
        <color rgb="FF9BBB59"/>
      </bottom>
      <diagonal/>
    </border>
    <border>
      <left/>
      <right/>
      <top/>
      <bottom style="thin">
        <color rgb="FF9BBB59"/>
      </bottom>
      <diagonal/>
    </border>
    <border>
      <left/>
      <right style="thin">
        <color rgb="FF9BBB59"/>
      </right>
      <top/>
      <bottom style="thin">
        <color rgb="FF9BBB59"/>
      </bottom>
      <diagonal/>
    </border>
    <border>
      <left/>
      <right/>
      <top style="thin">
        <color rgb="FF9BBB59"/>
      </top>
      <bottom style="thin">
        <color rgb="FF9BBB59"/>
      </bottom>
      <diagonal/>
    </border>
    <border>
      <left style="thin">
        <color rgb="FF8064A2"/>
      </left>
      <right/>
      <top style="medium">
        <color rgb="FF8064A2"/>
      </top>
      <bottom/>
      <diagonal/>
    </border>
    <border>
      <left style="thin">
        <color rgb="FF9BBB59"/>
      </left>
      <right/>
      <top/>
      <bottom style="medium">
        <color rgb="FF9BBB59"/>
      </bottom>
      <diagonal/>
    </border>
    <border>
      <left/>
      <right style="thin">
        <color rgb="FF9BBB59"/>
      </right>
      <top/>
      <bottom style="medium">
        <color rgb="FF9BBB59"/>
      </bottom>
      <diagonal/>
    </border>
    <border>
      <left/>
      <right/>
      <top style="medium">
        <color rgb="FF9BBB59"/>
      </top>
      <bottom style="thin">
        <color rgb="FF9BBB59"/>
      </bottom>
      <diagonal/>
    </border>
    <border>
      <left/>
      <right style="thin">
        <color rgb="FF9BBB59"/>
      </right>
      <top style="medium">
        <color rgb="FF9BBB59"/>
      </top>
      <bottom/>
      <diagonal/>
    </border>
    <border>
      <left style="thin">
        <color rgb="FF9BBB59"/>
      </left>
      <right/>
      <top style="medium">
        <color rgb="FF9BBB59"/>
      </top>
      <bottom/>
      <diagonal/>
    </border>
    <border>
      <left/>
      <right/>
      <top style="medium">
        <color rgb="FF4F81BD"/>
      </top>
      <bottom/>
      <diagonal/>
    </border>
    <border>
      <left/>
      <right/>
      <top/>
      <bottom style="medium">
        <color rgb="FF4F81BD"/>
      </bottom>
      <diagonal/>
    </border>
    <border>
      <left/>
      <right/>
      <top style="thin">
        <color indexed="64"/>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0" applyNumberFormat="0" applyFill="0" applyBorder="0" applyAlignment="0" applyProtection="0"/>
  </cellStyleXfs>
  <cellXfs count="296">
    <xf numFmtId="0" fontId="0" fillId="0" borderId="0" xfId="0"/>
    <xf numFmtId="0" fontId="2" fillId="0" borderId="0" xfId="0" applyFont="1" applyAlignment="1">
      <alignment vertical="center" wrapText="1"/>
    </xf>
    <xf numFmtId="0" fontId="3" fillId="0" borderId="0" xfId="0" applyFont="1" applyAlignment="1">
      <alignment vertical="center" wrapText="1"/>
    </xf>
    <xf numFmtId="0" fontId="5" fillId="0" borderId="0" xfId="3" applyAlignment="1">
      <alignment vertical="center"/>
    </xf>
    <xf numFmtId="0" fontId="0" fillId="0" borderId="0" xfId="0" applyAlignment="1">
      <alignment vertical="top"/>
    </xf>
    <xf numFmtId="0" fontId="0" fillId="0" borderId="0" xfId="0" applyAlignment="1">
      <alignment vertical="top" wrapText="1"/>
    </xf>
    <xf numFmtId="0" fontId="4" fillId="5" borderId="44" xfId="0" applyFont="1" applyFill="1" applyBorder="1" applyAlignment="1">
      <alignment vertical="center" wrapText="1"/>
    </xf>
    <xf numFmtId="0" fontId="9" fillId="5" borderId="0" xfId="0" applyFont="1" applyFill="1" applyAlignment="1">
      <alignment vertical="center" wrapText="1"/>
    </xf>
    <xf numFmtId="0" fontId="12" fillId="0" borderId="0" xfId="0" applyFont="1" applyAlignment="1">
      <alignment vertical="top" wrapText="1"/>
    </xf>
    <xf numFmtId="0" fontId="13" fillId="0" borderId="0" xfId="0" applyFont="1" applyAlignment="1">
      <alignment wrapText="1"/>
    </xf>
    <xf numFmtId="0" fontId="15" fillId="2" borderId="1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2" fillId="0" borderId="0" xfId="0" applyFont="1" applyBorder="1" applyAlignment="1">
      <alignment vertical="top" wrapText="1"/>
    </xf>
    <xf numFmtId="0" fontId="12" fillId="0" borderId="18" xfId="0" applyFont="1" applyBorder="1" applyAlignment="1">
      <alignment vertical="top" wrapText="1"/>
    </xf>
    <xf numFmtId="0" fontId="18" fillId="0" borderId="18" xfId="0" applyFont="1" applyBorder="1" applyAlignment="1">
      <alignment horizontal="center" vertical="center" wrapText="1"/>
    </xf>
    <xf numFmtId="0" fontId="12" fillId="0" borderId="0" xfId="0" applyFont="1"/>
    <xf numFmtId="0" fontId="12" fillId="0" borderId="20" xfId="0" applyFont="1" applyBorder="1" applyAlignment="1">
      <alignment vertical="top" wrapText="1"/>
    </xf>
    <xf numFmtId="0" fontId="18" fillId="0" borderId="20" xfId="0" applyFont="1" applyBorder="1" applyAlignment="1">
      <alignment horizontal="center" vertical="center" wrapText="1"/>
    </xf>
    <xf numFmtId="0" fontId="12" fillId="0" borderId="0" xfId="0" applyFont="1" applyAlignment="1">
      <alignment wrapText="1"/>
    </xf>
    <xf numFmtId="0" fontId="15" fillId="3" borderId="30" xfId="0" applyFont="1" applyFill="1" applyBorder="1" applyAlignment="1">
      <alignment horizontal="center" vertical="center" wrapText="1"/>
    </xf>
    <xf numFmtId="0" fontId="15" fillId="3" borderId="24" xfId="0" applyFont="1" applyFill="1" applyBorder="1" applyAlignment="1">
      <alignment horizontal="center" vertical="center" wrapText="1"/>
    </xf>
    <xf numFmtId="0" fontId="12" fillId="0" borderId="28" xfId="0" applyFont="1" applyBorder="1" applyAlignment="1">
      <alignment vertical="top" wrapText="1"/>
    </xf>
    <xf numFmtId="0" fontId="12" fillId="0" borderId="28" xfId="0" applyFont="1" applyBorder="1" applyAlignment="1">
      <alignment horizontal="center" vertical="center" wrapText="1"/>
    </xf>
    <xf numFmtId="0" fontId="12" fillId="0" borderId="29" xfId="0" applyFont="1" applyBorder="1" applyAlignment="1">
      <alignment vertical="top" wrapText="1"/>
    </xf>
    <xf numFmtId="0" fontId="12" fillId="0" borderId="29" xfId="0" applyFont="1" applyBorder="1" applyAlignment="1">
      <alignment horizontal="center" vertical="center" wrapText="1"/>
    </xf>
    <xf numFmtId="0" fontId="19" fillId="0" borderId="29" xfId="0" applyFont="1" applyBorder="1" applyAlignment="1">
      <alignment horizontal="left" vertical="center" wrapText="1"/>
    </xf>
    <xf numFmtId="0" fontId="15" fillId="4" borderId="52" xfId="0" applyFont="1" applyFill="1" applyBorder="1" applyAlignment="1">
      <alignment horizontal="center" vertical="center" wrapText="1"/>
    </xf>
    <xf numFmtId="0" fontId="15" fillId="4" borderId="0" xfId="0" applyFont="1" applyFill="1" applyBorder="1" applyAlignment="1">
      <alignment horizontal="center" vertical="center" wrapText="1"/>
    </xf>
    <xf numFmtId="0" fontId="12" fillId="0" borderId="55" xfId="0" applyFont="1" applyBorder="1" applyAlignment="1">
      <alignment vertical="top" wrapText="1"/>
    </xf>
    <xf numFmtId="0" fontId="12" fillId="0" borderId="57" xfId="0" applyFont="1" applyBorder="1" applyAlignment="1">
      <alignment vertical="top" wrapText="1"/>
    </xf>
    <xf numFmtId="0" fontId="12" fillId="0" borderId="58" xfId="0" applyFont="1" applyBorder="1" applyAlignment="1">
      <alignment vertical="top" wrapText="1"/>
    </xf>
    <xf numFmtId="0" fontId="12" fillId="0" borderId="59" xfId="0" applyFont="1" applyBorder="1" applyAlignment="1">
      <alignment vertical="top" wrapText="1"/>
    </xf>
    <xf numFmtId="0" fontId="12" fillId="0" borderId="59" xfId="0" applyFont="1" applyBorder="1" applyAlignment="1">
      <alignment horizontal="center" vertical="center" wrapText="1"/>
    </xf>
    <xf numFmtId="9" fontId="12" fillId="0" borderId="59" xfId="0" applyNumberFormat="1" applyFont="1" applyBorder="1" applyAlignment="1">
      <alignment horizontal="center" vertical="center" wrapText="1"/>
    </xf>
    <xf numFmtId="3" fontId="12" fillId="0" borderId="59" xfId="0" applyNumberFormat="1" applyFont="1" applyBorder="1" applyAlignment="1">
      <alignment horizontal="center" vertical="center" wrapText="1"/>
    </xf>
    <xf numFmtId="0" fontId="4" fillId="6" borderId="45" xfId="0" applyFont="1" applyFill="1" applyBorder="1" applyAlignment="1">
      <alignment horizontal="center" vertical="center" wrapText="1"/>
    </xf>
    <xf numFmtId="0" fontId="3" fillId="0" borderId="44" xfId="0" applyFont="1" applyBorder="1" applyAlignment="1">
      <alignment vertical="center" wrapText="1"/>
    </xf>
    <xf numFmtId="0" fontId="3" fillId="0" borderId="49" xfId="0" applyFont="1" applyBorder="1" applyAlignment="1">
      <alignment vertical="center" wrapText="1"/>
    </xf>
    <xf numFmtId="0" fontId="2" fillId="0" borderId="45" xfId="0" applyFont="1" applyBorder="1" applyAlignment="1">
      <alignment vertical="center" wrapText="1"/>
    </xf>
    <xf numFmtId="0" fontId="2" fillId="0" borderId="48" xfId="0" applyFont="1" applyBorder="1" applyAlignment="1">
      <alignment vertical="center" wrapText="1"/>
    </xf>
    <xf numFmtId="0" fontId="4" fillId="6" borderId="52" xfId="0" applyFont="1" applyFill="1" applyBorder="1" applyAlignment="1">
      <alignment horizontal="center" vertical="center" wrapText="1"/>
    </xf>
    <xf numFmtId="0" fontId="12" fillId="0" borderId="63" xfId="0" applyFont="1" applyBorder="1" applyAlignment="1">
      <alignment vertical="top" wrapText="1"/>
    </xf>
    <xf numFmtId="0" fontId="19" fillId="0" borderId="63" xfId="0" applyFont="1" applyBorder="1" applyAlignment="1">
      <alignment vertical="top" wrapText="1"/>
    </xf>
    <xf numFmtId="0" fontId="19" fillId="0" borderId="59" xfId="0" applyFont="1" applyBorder="1" applyAlignment="1">
      <alignment vertical="top" wrapText="1"/>
    </xf>
    <xf numFmtId="0" fontId="12" fillId="7" borderId="63" xfId="0" applyFont="1" applyFill="1" applyBorder="1" applyAlignment="1">
      <alignment vertical="top" wrapText="1"/>
    </xf>
    <xf numFmtId="0" fontId="12" fillId="7" borderId="59" xfId="0" applyFont="1" applyFill="1" applyBorder="1" applyAlignment="1">
      <alignment vertical="top" wrapText="1"/>
    </xf>
    <xf numFmtId="0" fontId="12" fillId="7" borderId="59" xfId="0" applyFont="1" applyFill="1" applyBorder="1" applyAlignment="1">
      <alignment horizontal="center" vertical="center" wrapText="1"/>
    </xf>
    <xf numFmtId="0" fontId="17" fillId="0" borderId="0" xfId="0" applyFont="1" applyAlignment="1">
      <alignment vertical="top" wrapText="1"/>
    </xf>
    <xf numFmtId="0" fontId="4" fillId="5" borderId="45" xfId="0" applyFont="1" applyFill="1" applyBorder="1" applyAlignment="1">
      <alignment horizontal="center" vertical="center" wrapText="1"/>
    </xf>
    <xf numFmtId="0" fontId="3" fillId="0" borderId="40" xfId="0" applyFont="1" applyBorder="1" applyAlignment="1">
      <alignment vertical="center" wrapText="1"/>
    </xf>
    <xf numFmtId="0" fontId="2" fillId="0" borderId="50" xfId="0" applyFont="1" applyBorder="1" applyAlignment="1">
      <alignment vertical="center" wrapText="1"/>
    </xf>
    <xf numFmtId="0" fontId="18" fillId="0" borderId="63" xfId="0" applyFont="1" applyBorder="1" applyAlignment="1">
      <alignment vertical="top" wrapText="1"/>
    </xf>
    <xf numFmtId="0" fontId="18" fillId="0" borderId="59" xfId="0" applyFont="1" applyBorder="1" applyAlignment="1">
      <alignment vertical="top" wrapText="1"/>
    </xf>
    <xf numFmtId="0" fontId="18" fillId="0" borderId="59" xfId="0" applyFont="1" applyBorder="1" applyAlignment="1">
      <alignment wrapText="1"/>
    </xf>
    <xf numFmtId="0" fontId="4" fillId="5" borderId="52" xfId="0" applyFont="1" applyFill="1" applyBorder="1" applyAlignment="1">
      <alignment horizontal="center" vertical="center" wrapText="1"/>
    </xf>
    <xf numFmtId="0" fontId="12" fillId="0" borderId="63" xfId="0" applyFont="1" applyBorder="1" applyAlignment="1">
      <alignment horizontal="center" vertical="center" wrapText="1"/>
    </xf>
    <xf numFmtId="0" fontId="12" fillId="7" borderId="63" xfId="0" applyFont="1" applyFill="1" applyBorder="1" applyAlignment="1">
      <alignment horizontal="center" vertical="center" wrapText="1"/>
    </xf>
    <xf numFmtId="0" fontId="18" fillId="0" borderId="59" xfId="0" applyFont="1" applyBorder="1" applyAlignment="1">
      <alignment horizontal="center" vertical="center" wrapText="1"/>
    </xf>
    <xf numFmtId="0" fontId="23" fillId="8" borderId="45" xfId="0" applyFont="1" applyFill="1" applyBorder="1" applyAlignment="1">
      <alignment horizontal="center" vertical="center" wrapText="1"/>
    </xf>
    <xf numFmtId="0" fontId="23" fillId="8" borderId="52" xfId="0" applyFont="1" applyFill="1" applyBorder="1" applyAlignment="1">
      <alignment horizontal="center" vertical="center" wrapText="1"/>
    </xf>
    <xf numFmtId="0" fontId="30" fillId="0" borderId="0" xfId="0" applyFont="1" applyAlignment="1">
      <alignment vertical="center"/>
    </xf>
    <xf numFmtId="0" fontId="31" fillId="0" borderId="0" xfId="0" applyFont="1" applyAlignment="1">
      <alignment vertical="center"/>
    </xf>
    <xf numFmtId="0" fontId="12" fillId="0" borderId="0" xfId="0" applyFont="1" applyAlignment="1">
      <alignment horizontal="left" vertical="center" indent="5"/>
    </xf>
    <xf numFmtId="0" fontId="33" fillId="0" borderId="0" xfId="0" applyFont="1" applyAlignment="1">
      <alignment vertical="center"/>
    </xf>
    <xf numFmtId="0" fontId="15" fillId="2" borderId="5" xfId="0" applyFont="1" applyFill="1" applyBorder="1" applyAlignment="1">
      <alignment horizontal="center" vertical="center" wrapText="1"/>
    </xf>
    <xf numFmtId="0" fontId="15" fillId="2" borderId="0" xfId="0" applyFont="1" applyFill="1" applyAlignment="1">
      <alignment horizontal="center" vertical="center" wrapText="1"/>
    </xf>
    <xf numFmtId="0" fontId="18" fillId="0" borderId="11" xfId="0" applyFont="1" applyBorder="1" applyAlignment="1">
      <alignment vertical="center" wrapText="1"/>
    </xf>
    <xf numFmtId="0" fontId="12" fillId="0" borderId="11" xfId="0" applyFont="1" applyBorder="1" applyAlignment="1">
      <alignment vertical="top" wrapText="1"/>
    </xf>
    <xf numFmtId="0" fontId="18" fillId="0" borderId="8" xfId="0" applyFont="1" applyBorder="1" applyAlignment="1">
      <alignment vertical="center" wrapText="1"/>
    </xf>
    <xf numFmtId="0" fontId="12" fillId="0" borderId="9" xfId="0" applyFont="1" applyBorder="1" applyAlignment="1">
      <alignment vertical="top" wrapText="1"/>
    </xf>
    <xf numFmtId="0" fontId="35" fillId="0" borderId="0" xfId="0" applyFont="1" applyAlignment="1">
      <alignment vertical="center"/>
    </xf>
    <xf numFmtId="0" fontId="22" fillId="0" borderId="0" xfId="0" applyFont="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right" vertical="center" wrapText="1"/>
    </xf>
    <xf numFmtId="0" fontId="17" fillId="0" borderId="0" xfId="0" applyFont="1"/>
    <xf numFmtId="0" fontId="4" fillId="3" borderId="0" xfId="0" applyFont="1" applyFill="1" applyBorder="1" applyAlignment="1">
      <alignment horizontal="center" vertical="center" wrapText="1"/>
    </xf>
    <xf numFmtId="0" fontId="2" fillId="0" borderId="50" xfId="0" applyFont="1" applyBorder="1" applyAlignment="1">
      <alignment horizontal="right" vertical="center" wrapText="1"/>
    </xf>
    <xf numFmtId="0" fontId="2" fillId="0" borderId="44" xfId="0" applyFont="1" applyBorder="1" applyAlignment="1">
      <alignment vertical="center" wrapText="1"/>
    </xf>
    <xf numFmtId="0" fontId="2" fillId="0" borderId="47" xfId="0" applyFont="1" applyBorder="1" applyAlignment="1">
      <alignment vertical="center" wrapText="1"/>
    </xf>
    <xf numFmtId="0" fontId="3" fillId="0" borderId="43" xfId="0" applyFont="1" applyBorder="1" applyAlignment="1">
      <alignment vertical="center" wrapText="1"/>
    </xf>
    <xf numFmtId="0" fontId="2" fillId="0" borderId="43" xfId="0" applyFont="1" applyBorder="1" applyAlignment="1">
      <alignment vertical="center" wrapText="1"/>
    </xf>
    <xf numFmtId="0" fontId="2" fillId="0" borderId="46" xfId="0" applyFont="1" applyBorder="1" applyAlignment="1">
      <alignment vertical="center" wrapText="1"/>
    </xf>
    <xf numFmtId="0" fontId="3" fillId="0" borderId="23" xfId="0" applyFont="1" applyBorder="1" applyAlignment="1">
      <alignment vertical="center" wrapText="1"/>
    </xf>
    <xf numFmtId="0" fontId="2" fillId="0" borderId="24" xfId="0" applyFont="1" applyBorder="1" applyAlignment="1">
      <alignment vertical="center" wrapText="1"/>
    </xf>
    <xf numFmtId="0" fontId="8" fillId="0" borderId="27" xfId="0" applyFont="1" applyBorder="1" applyAlignment="1">
      <alignment vertical="center" wrapText="1"/>
    </xf>
    <xf numFmtId="0" fontId="8" fillId="0" borderId="26" xfId="0" applyFont="1" applyBorder="1" applyAlignment="1">
      <alignment vertical="center" wrapText="1"/>
    </xf>
    <xf numFmtId="0" fontId="24" fillId="9" borderId="0" xfId="0" applyFont="1" applyFill="1" applyAlignment="1">
      <alignment vertical="center" wrapText="1"/>
    </xf>
    <xf numFmtId="0" fontId="24" fillId="0" borderId="66" xfId="0" applyFont="1" applyFill="1" applyBorder="1" applyAlignment="1">
      <alignment vertical="center" wrapText="1"/>
    </xf>
    <xf numFmtId="0" fontId="24" fillId="0" borderId="66" xfId="0" applyFont="1" applyFill="1" applyBorder="1" applyAlignment="1">
      <alignment horizontal="center" vertical="center" wrapText="1"/>
    </xf>
    <xf numFmtId="0" fontId="26" fillId="0" borderId="0" xfId="0" applyFont="1" applyFill="1"/>
    <xf numFmtId="0" fontId="24" fillId="0" borderId="67" xfId="0" applyFont="1" applyFill="1" applyBorder="1" applyAlignment="1">
      <alignment vertical="center" wrapText="1"/>
    </xf>
    <xf numFmtId="0" fontId="24" fillId="0" borderId="67" xfId="0" applyFont="1" applyFill="1" applyBorder="1" applyAlignment="1">
      <alignment horizontal="center" vertical="center" wrapText="1"/>
    </xf>
    <xf numFmtId="0" fontId="27" fillId="0" borderId="66" xfId="0" applyFont="1" applyFill="1" applyBorder="1" applyAlignment="1">
      <alignment vertical="center" wrapText="1"/>
    </xf>
    <xf numFmtId="0" fontId="28" fillId="0" borderId="66" xfId="3" applyFont="1" applyFill="1" applyBorder="1" applyAlignment="1">
      <alignment vertical="center" wrapText="1"/>
    </xf>
    <xf numFmtId="0" fontId="27" fillId="0" borderId="66" xfId="0" applyFont="1" applyFill="1" applyBorder="1" applyAlignment="1">
      <alignment horizontal="center" vertical="center" wrapText="1"/>
    </xf>
    <xf numFmtId="0" fontId="26" fillId="0" borderId="0" xfId="0" applyFont="1" applyFill="1" applyAlignment="1"/>
    <xf numFmtId="0" fontId="24" fillId="0" borderId="0" xfId="0" applyFont="1" applyFill="1" applyAlignment="1">
      <alignment vertical="center" wrapText="1"/>
    </xf>
    <xf numFmtId="0" fontId="27" fillId="0" borderId="0" xfId="0" applyFont="1" applyFill="1" applyAlignment="1">
      <alignment vertical="center" wrapText="1"/>
    </xf>
    <xf numFmtId="0" fontId="28" fillId="0" borderId="0" xfId="3" applyFont="1" applyFill="1" applyAlignment="1">
      <alignment vertical="center" wrapText="1"/>
    </xf>
    <xf numFmtId="0" fontId="27" fillId="0" borderId="0" xfId="0" applyFont="1" applyFill="1" applyAlignment="1">
      <alignment horizontal="center" vertical="center" wrapText="1"/>
    </xf>
    <xf numFmtId="0" fontId="29" fillId="0" borderId="0" xfId="0" applyFont="1" applyFill="1" applyAlignment="1">
      <alignment vertical="center" wrapText="1"/>
    </xf>
    <xf numFmtId="0" fontId="24" fillId="12" borderId="0" xfId="0" applyFont="1" applyFill="1" applyAlignment="1">
      <alignment vertical="center" wrapText="1"/>
    </xf>
    <xf numFmtId="0" fontId="24" fillId="12" borderId="66" xfId="0" applyFont="1" applyFill="1" applyBorder="1" applyAlignment="1">
      <alignment vertical="center" wrapText="1"/>
    </xf>
    <xf numFmtId="0" fontId="24" fillId="0" borderId="68" xfId="0" applyFont="1" applyFill="1" applyBorder="1" applyAlignment="1">
      <alignment vertical="center" wrapText="1"/>
    </xf>
    <xf numFmtId="0" fontId="24" fillId="0" borderId="68" xfId="0" applyFont="1" applyFill="1" applyBorder="1" applyAlignment="1">
      <alignment horizontal="center" vertical="center" wrapText="1"/>
    </xf>
    <xf numFmtId="0" fontId="24" fillId="0" borderId="0" xfId="0" applyFont="1" applyFill="1" applyBorder="1" applyAlignment="1">
      <alignment vertical="center" wrapText="1"/>
    </xf>
    <xf numFmtId="0" fontId="24" fillId="12" borderId="0" xfId="0" applyFont="1" applyFill="1" applyBorder="1" applyAlignment="1">
      <alignment vertical="center" wrapText="1"/>
    </xf>
    <xf numFmtId="0" fontId="27" fillId="0" borderId="0" xfId="0" applyFont="1" applyFill="1" applyBorder="1" applyAlignment="1">
      <alignment vertical="center" wrapText="1"/>
    </xf>
    <xf numFmtId="0" fontId="27" fillId="0" borderId="0" xfId="0" applyFont="1" applyFill="1" applyBorder="1" applyAlignment="1">
      <alignment horizontal="center" vertical="center" wrapText="1"/>
    </xf>
    <xf numFmtId="1" fontId="24" fillId="14" borderId="68" xfId="0" applyNumberFormat="1" applyFont="1" applyFill="1" applyBorder="1" applyAlignment="1">
      <alignment vertical="center" wrapText="1"/>
    </xf>
    <xf numFmtId="1" fontId="24" fillId="14" borderId="68" xfId="0" applyNumberFormat="1" applyFont="1" applyFill="1" applyBorder="1" applyAlignment="1">
      <alignment horizontal="center" vertical="center" wrapText="1"/>
    </xf>
    <xf numFmtId="9" fontId="24" fillId="14" borderId="68" xfId="2" applyFont="1" applyFill="1" applyBorder="1" applyAlignment="1">
      <alignment horizontal="center" vertical="center" wrapText="1"/>
    </xf>
    <xf numFmtId="1" fontId="26" fillId="14" borderId="68" xfId="0" applyNumberFormat="1" applyFont="1" applyFill="1" applyBorder="1"/>
    <xf numFmtId="0" fontId="24" fillId="14" borderId="68" xfId="0" applyFont="1" applyFill="1" applyBorder="1" applyAlignment="1">
      <alignment vertical="center" wrapText="1"/>
    </xf>
    <xf numFmtId="0" fontId="24" fillId="14" borderId="68" xfId="0" applyFont="1" applyFill="1" applyBorder="1" applyAlignment="1">
      <alignment horizontal="center" vertical="center" wrapText="1"/>
    </xf>
    <xf numFmtId="0" fontId="26" fillId="14" borderId="68" xfId="0" applyFont="1" applyFill="1" applyBorder="1"/>
    <xf numFmtId="0" fontId="24" fillId="14" borderId="0" xfId="0" applyFont="1" applyFill="1" applyAlignment="1">
      <alignment vertical="center" wrapText="1"/>
    </xf>
    <xf numFmtId="0" fontId="0" fillId="0" borderId="67" xfId="0" applyFill="1" applyBorder="1" applyAlignment="1">
      <alignment vertical="center" wrapText="1"/>
    </xf>
    <xf numFmtId="1" fontId="24" fillId="14" borderId="68" xfId="0" applyNumberFormat="1" applyFont="1" applyFill="1" applyBorder="1" applyAlignment="1">
      <alignment horizontal="left" vertical="center" wrapText="1"/>
    </xf>
    <xf numFmtId="1" fontId="24" fillId="14" borderId="68" xfId="0" applyNumberFormat="1" applyFont="1" applyFill="1" applyBorder="1" applyAlignment="1">
      <alignment horizontal="right" vertical="center" wrapText="1"/>
    </xf>
    <xf numFmtId="0" fontId="5" fillId="0" borderId="0" xfId="3" applyAlignment="1">
      <alignment wrapText="1"/>
    </xf>
    <xf numFmtId="0" fontId="24" fillId="0" borderId="68" xfId="0" applyFont="1" applyFill="1" applyBorder="1" applyAlignment="1">
      <alignment vertical="top" wrapText="1"/>
    </xf>
    <xf numFmtId="0" fontId="26" fillId="0" borderId="68" xfId="0" applyFont="1" applyFill="1" applyBorder="1" applyAlignment="1">
      <alignment vertical="top"/>
    </xf>
    <xf numFmtId="0" fontId="5" fillId="0" borderId="0" xfId="3" applyAlignment="1">
      <alignment vertical="top" wrapText="1"/>
    </xf>
    <xf numFmtId="0" fontId="26" fillId="0" borderId="68" xfId="0" applyFont="1" applyFill="1" applyBorder="1" applyAlignment="1">
      <alignment vertical="top" wrapText="1"/>
    </xf>
    <xf numFmtId="0" fontId="0" fillId="13" borderId="0" xfId="0" applyFill="1" applyAlignment="1">
      <alignment vertical="top" wrapText="1"/>
    </xf>
    <xf numFmtId="0" fontId="24" fillId="12" borderId="0" xfId="0" applyFont="1" applyFill="1" applyAlignment="1">
      <alignment horizontal="left" vertical="top" wrapText="1"/>
    </xf>
    <xf numFmtId="0" fontId="26" fillId="0" borderId="0" xfId="0" applyFont="1" applyFill="1" applyAlignment="1">
      <alignment horizontal="left" vertical="top" wrapText="1"/>
    </xf>
    <xf numFmtId="0" fontId="26" fillId="0" borderId="0" xfId="0" applyFont="1" applyFill="1" applyAlignment="1">
      <alignment horizontal="center"/>
    </xf>
    <xf numFmtId="0" fontId="26" fillId="0" borderId="0" xfId="0" applyFont="1" applyAlignment="1">
      <alignment horizontal="left" vertical="top" wrapText="1"/>
    </xf>
    <xf numFmtId="0" fontId="27" fillId="0" borderId="0" xfId="0" applyFont="1" applyFill="1" applyAlignment="1">
      <alignment horizontal="left" vertical="top" wrapText="1"/>
    </xf>
    <xf numFmtId="0" fontId="36" fillId="0" borderId="0" xfId="0" applyFont="1" applyAlignment="1">
      <alignment horizontal="left" vertical="top" wrapText="1"/>
    </xf>
    <xf numFmtId="17" fontId="12" fillId="0" borderId="0" xfId="0" applyNumberFormat="1" applyFont="1"/>
    <xf numFmtId="0" fontId="12" fillId="12" borderId="0" xfId="0" applyFont="1" applyFill="1"/>
    <xf numFmtId="0" fontId="12" fillId="0" borderId="0" xfId="0" applyFont="1" applyFill="1"/>
    <xf numFmtId="0" fontId="19" fillId="7" borderId="57" xfId="0" applyFont="1" applyFill="1" applyBorder="1" applyAlignment="1">
      <alignment horizontal="center" vertical="center" wrapText="1"/>
    </xf>
    <xf numFmtId="0" fontId="19" fillId="0" borderId="57" xfId="0" applyFont="1" applyFill="1" applyBorder="1" applyAlignment="1">
      <alignment horizontal="center" vertical="center" wrapText="1"/>
    </xf>
    <xf numFmtId="0" fontId="12" fillId="0" borderId="57" xfId="0" applyFont="1" applyFill="1" applyBorder="1" applyAlignment="1">
      <alignment horizontal="center" vertical="center" wrapText="1"/>
    </xf>
    <xf numFmtId="9" fontId="0" fillId="0" borderId="59" xfId="0" applyNumberFormat="1" applyFont="1" applyBorder="1" applyAlignment="1">
      <alignment horizontal="center" vertical="center"/>
    </xf>
    <xf numFmtId="0" fontId="26" fillId="7" borderId="59" xfId="0" applyFont="1" applyFill="1" applyBorder="1" applyAlignment="1">
      <alignment horizontal="center" vertical="center" wrapText="1"/>
    </xf>
    <xf numFmtId="164" fontId="24" fillId="14" borderId="68" xfId="1" applyNumberFormat="1" applyFont="1" applyFill="1" applyBorder="1" applyAlignment="1">
      <alignment horizontal="center" vertical="center" wrapText="1"/>
    </xf>
    <xf numFmtId="0" fontId="12" fillId="0" borderId="0" xfId="0" applyFont="1" applyFill="1" applyAlignment="1">
      <alignment horizontal="center"/>
    </xf>
    <xf numFmtId="0" fontId="12" fillId="0" borderId="0" xfId="0" applyFont="1" applyAlignment="1">
      <alignment horizontal="center"/>
    </xf>
    <xf numFmtId="0" fontId="37" fillId="0" borderId="0" xfId="0" applyFont="1" applyFill="1" applyAlignment="1">
      <alignment horizontal="center"/>
    </xf>
    <xf numFmtId="164" fontId="24" fillId="14" borderId="68" xfId="1" applyNumberFormat="1" applyFont="1" applyFill="1" applyBorder="1" applyAlignment="1">
      <alignment horizontal="center" vertical="center"/>
    </xf>
    <xf numFmtId="0" fontId="15" fillId="2" borderId="1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2" fillId="0" borderId="0" xfId="0" applyFont="1" applyAlignment="1">
      <alignment vertical="top" wrapText="1"/>
    </xf>
    <xf numFmtId="0" fontId="12" fillId="0" borderId="0" xfId="0" applyFont="1" applyAlignment="1">
      <alignment wrapText="1"/>
    </xf>
    <xf numFmtId="0" fontId="12" fillId="0" borderId="39" xfId="0" applyFont="1" applyBorder="1" applyAlignment="1">
      <alignment vertical="top" wrapText="1"/>
    </xf>
    <xf numFmtId="0" fontId="12" fillId="0" borderId="36" xfId="0" applyFont="1" applyBorder="1" applyAlignment="1">
      <alignment vertical="top" wrapText="1"/>
    </xf>
    <xf numFmtId="0" fontId="12" fillId="0" borderId="38" xfId="0" applyFont="1" applyBorder="1" applyAlignment="1">
      <alignment vertical="top" wrapText="1"/>
    </xf>
    <xf numFmtId="0" fontId="12" fillId="0" borderId="16" xfId="0" applyFont="1" applyBorder="1" applyAlignment="1">
      <alignment vertical="top" wrapText="1"/>
    </xf>
    <xf numFmtId="0" fontId="12" fillId="0" borderId="19" xfId="0" applyFont="1" applyBorder="1" applyAlignment="1">
      <alignment vertical="top" wrapText="1"/>
    </xf>
    <xf numFmtId="0" fontId="14" fillId="0" borderId="18" xfId="0" applyFont="1" applyBorder="1" applyAlignment="1">
      <alignment wrapText="1"/>
    </xf>
    <xf numFmtId="0" fontId="12" fillId="0" borderId="13" xfId="0" applyFont="1" applyBorder="1" applyAlignment="1">
      <alignment vertical="top" wrapText="1"/>
    </xf>
    <xf numFmtId="0" fontId="15" fillId="3" borderId="31" xfId="0" applyFont="1" applyFill="1" applyBorder="1" applyAlignment="1">
      <alignment vertical="center" wrapText="1"/>
    </xf>
    <xf numFmtId="0" fontId="15" fillId="3" borderId="33" xfId="0" applyFont="1" applyFill="1" applyBorder="1" applyAlignment="1">
      <alignment vertical="center" wrapText="1"/>
    </xf>
    <xf numFmtId="0" fontId="15" fillId="3" borderId="30" xfId="0" applyFont="1" applyFill="1" applyBorder="1" applyAlignment="1">
      <alignment vertical="center" wrapText="1"/>
    </xf>
    <xf numFmtId="0" fontId="15" fillId="3" borderId="24" xfId="0" applyFont="1" applyFill="1" applyBorder="1" applyAlignment="1">
      <alignment vertical="center" wrapText="1"/>
    </xf>
    <xf numFmtId="0" fontId="15" fillId="3" borderId="30" xfId="0" applyFont="1" applyFill="1" applyBorder="1" applyAlignment="1">
      <alignment horizontal="center" vertical="center" wrapText="1"/>
    </xf>
    <xf numFmtId="0" fontId="15" fillId="3" borderId="24" xfId="0" applyFont="1" applyFill="1" applyBorder="1" applyAlignment="1">
      <alignment horizontal="center" vertical="center" wrapText="1"/>
    </xf>
    <xf numFmtId="0" fontId="15" fillId="3" borderId="32" xfId="0" applyFont="1" applyFill="1" applyBorder="1" applyAlignment="1">
      <alignment vertical="center" wrapText="1"/>
    </xf>
    <xf numFmtId="0" fontId="15" fillId="3" borderId="34" xfId="0" applyFont="1" applyFill="1" applyBorder="1" applyAlignment="1">
      <alignment vertical="center" wrapText="1"/>
    </xf>
    <xf numFmtId="0" fontId="15" fillId="2" borderId="14" xfId="0" applyFont="1" applyFill="1" applyBorder="1" applyAlignment="1">
      <alignment vertical="center" wrapText="1"/>
    </xf>
    <xf numFmtId="0" fontId="15" fillId="2" borderId="16" xfId="0" applyFont="1" applyFill="1" applyBorder="1" applyAlignment="1">
      <alignment vertical="center" wrapText="1"/>
    </xf>
    <xf numFmtId="0" fontId="15" fillId="2" borderId="12" xfId="0" applyFont="1" applyFill="1" applyBorder="1" applyAlignment="1">
      <alignment vertical="center" wrapText="1"/>
    </xf>
    <xf numFmtId="0" fontId="15" fillId="2" borderId="15" xfId="0" applyFont="1" applyFill="1" applyBorder="1" applyAlignment="1">
      <alignment vertical="center" wrapText="1"/>
    </xf>
    <xf numFmtId="0" fontId="15" fillId="2" borderId="13" xfId="0" applyFont="1" applyFill="1" applyBorder="1" applyAlignment="1">
      <alignment vertical="center" wrapText="1"/>
    </xf>
    <xf numFmtId="0" fontId="15" fillId="2" borderId="0" xfId="0" applyFont="1" applyFill="1" applyBorder="1" applyAlignment="1">
      <alignment vertical="center" wrapText="1"/>
    </xf>
    <xf numFmtId="0" fontId="4" fillId="6" borderId="52" xfId="0" applyFont="1" applyFill="1" applyBorder="1" applyAlignment="1">
      <alignment horizontal="center" vertical="center" wrapText="1"/>
    </xf>
    <xf numFmtId="0" fontId="4" fillId="6" borderId="45" xfId="0" applyFont="1" applyFill="1" applyBorder="1" applyAlignment="1">
      <alignment horizontal="center" vertical="center" wrapText="1"/>
    </xf>
    <xf numFmtId="0" fontId="4" fillId="6" borderId="53" xfId="0" applyFont="1" applyFill="1" applyBorder="1" applyAlignment="1">
      <alignment vertical="center" wrapText="1"/>
    </xf>
    <xf numFmtId="0" fontId="4" fillId="6" borderId="62" xfId="0" applyFont="1" applyFill="1" applyBorder="1" applyAlignment="1">
      <alignment vertical="center" wrapText="1"/>
    </xf>
    <xf numFmtId="0" fontId="17" fillId="0" borderId="60" xfId="0" applyFont="1" applyBorder="1" applyAlignment="1">
      <alignment vertical="top" wrapText="1"/>
    </xf>
    <xf numFmtId="0" fontId="0" fillId="0" borderId="35" xfId="0" applyBorder="1" applyAlignment="1">
      <alignment vertical="top" wrapText="1"/>
    </xf>
    <xf numFmtId="0" fontId="0" fillId="0" borderId="37" xfId="0" applyBorder="1" applyAlignment="1">
      <alignment vertical="top" wrapText="1"/>
    </xf>
    <xf numFmtId="0" fontId="16" fillId="0" borderId="15" xfId="0" applyFont="1" applyBorder="1" applyAlignment="1">
      <alignment vertical="top" wrapText="1"/>
    </xf>
    <xf numFmtId="0" fontId="0" fillId="0" borderId="15" xfId="0" applyBorder="1" applyAlignment="1">
      <alignment vertical="top" wrapText="1"/>
    </xf>
    <xf numFmtId="0" fontId="0" fillId="0" borderId="17" xfId="0" applyBorder="1" applyAlignment="1">
      <alignment vertical="top" wrapText="1"/>
    </xf>
    <xf numFmtId="0" fontId="4" fillId="6" borderId="51" xfId="0" applyFont="1" applyFill="1" applyBorder="1" applyAlignment="1">
      <alignment vertical="center" wrapText="1"/>
    </xf>
    <xf numFmtId="0" fontId="4" fillId="6" borderId="61" xfId="0" applyFont="1" applyFill="1" applyBorder="1" applyAlignment="1">
      <alignment vertical="center" wrapText="1"/>
    </xf>
    <xf numFmtId="0" fontId="4" fillId="6" borderId="52" xfId="0" applyFont="1" applyFill="1" applyBorder="1" applyAlignment="1">
      <alignment vertical="center" wrapText="1"/>
    </xf>
    <xf numFmtId="0" fontId="4" fillId="6" borderId="45" xfId="0" applyFont="1" applyFill="1" applyBorder="1" applyAlignment="1">
      <alignment vertical="center" wrapText="1"/>
    </xf>
    <xf numFmtId="0" fontId="15" fillId="4" borderId="52" xfId="0" applyFont="1" applyFill="1" applyBorder="1" applyAlignment="1">
      <alignment horizontal="center" vertical="center" wrapText="1"/>
    </xf>
    <xf numFmtId="0" fontId="15" fillId="4" borderId="0" xfId="0" applyFont="1" applyFill="1" applyBorder="1" applyAlignment="1">
      <alignment horizontal="center" vertical="center" wrapText="1"/>
    </xf>
    <xf numFmtId="0" fontId="15" fillId="4" borderId="53" xfId="0" applyFont="1" applyFill="1" applyBorder="1" applyAlignment="1">
      <alignment vertical="center" wrapText="1"/>
    </xf>
    <xf numFmtId="0" fontId="15" fillId="4" borderId="55" xfId="0" applyFont="1" applyFill="1" applyBorder="1" applyAlignment="1">
      <alignment vertical="center" wrapText="1"/>
    </xf>
    <xf numFmtId="0" fontId="12" fillId="0" borderId="55" xfId="0" applyFont="1" applyBorder="1" applyAlignment="1">
      <alignment vertical="top" wrapText="1"/>
    </xf>
    <xf numFmtId="0" fontId="0" fillId="0" borderId="55" xfId="0" applyBorder="1" applyAlignment="1">
      <alignment vertical="top" wrapText="1"/>
    </xf>
    <xf numFmtId="0" fontId="0" fillId="0" borderId="58" xfId="0" applyBorder="1" applyAlignment="1">
      <alignment vertical="top" wrapText="1"/>
    </xf>
    <xf numFmtId="0" fontId="20" fillId="0" borderId="54" xfId="0" applyFont="1" applyBorder="1" applyAlignment="1">
      <alignment vertical="top" wrapText="1"/>
    </xf>
    <xf numFmtId="0" fontId="0" fillId="0" borderId="54" xfId="0" applyBorder="1" applyAlignment="1">
      <alignment vertical="top" wrapText="1"/>
    </xf>
    <xf numFmtId="0" fontId="0" fillId="0" borderId="56" xfId="0" applyBorder="1" applyAlignment="1">
      <alignment vertical="top" wrapText="1"/>
    </xf>
    <xf numFmtId="0" fontId="15" fillId="4" borderId="51" xfId="0" applyFont="1" applyFill="1" applyBorder="1" applyAlignment="1">
      <alignment vertical="center" wrapText="1"/>
    </xf>
    <xf numFmtId="0" fontId="15" fillId="4" borderId="54" xfId="0" applyFont="1" applyFill="1" applyBorder="1" applyAlignment="1">
      <alignment vertical="center" wrapText="1"/>
    </xf>
    <xf numFmtId="0" fontId="15" fillId="4" borderId="52" xfId="0" applyFont="1" applyFill="1" applyBorder="1" applyAlignment="1">
      <alignment vertical="center" wrapText="1"/>
    </xf>
    <xf numFmtId="0" fontId="15" fillId="4" borderId="0" xfId="0" applyFont="1" applyFill="1" applyBorder="1" applyAlignment="1">
      <alignment vertical="center" wrapText="1"/>
    </xf>
    <xf numFmtId="0" fontId="0" fillId="0" borderId="24" xfId="0" applyBorder="1" applyAlignment="1">
      <alignment horizontal="center" vertical="center" wrapText="1"/>
    </xf>
    <xf numFmtId="0" fontId="0" fillId="0" borderId="0" xfId="0" applyAlignment="1">
      <alignment horizontal="center" vertical="center" wrapText="1"/>
    </xf>
    <xf numFmtId="0" fontId="4" fillId="5" borderId="53" xfId="0" applyFont="1" applyFill="1" applyBorder="1" applyAlignment="1">
      <alignment vertical="center" wrapText="1"/>
    </xf>
    <xf numFmtId="0" fontId="4" fillId="5" borderId="62" xfId="0" applyFont="1" applyFill="1" applyBorder="1" applyAlignment="1">
      <alignment vertical="center" wrapText="1"/>
    </xf>
    <xf numFmtId="0" fontId="12" fillId="0" borderId="52" xfId="0" applyFont="1" applyBorder="1" applyAlignment="1">
      <alignment horizontal="left" vertical="top" wrapText="1"/>
    </xf>
    <xf numFmtId="0" fontId="0" fillId="0" borderId="52" xfId="0" applyBorder="1" applyAlignment="1">
      <alignment horizontal="left" wrapText="1"/>
    </xf>
    <xf numFmtId="0" fontId="20" fillId="0" borderId="65" xfId="0" applyFont="1" applyBorder="1" applyAlignment="1">
      <alignment vertical="top" wrapText="1"/>
    </xf>
    <xf numFmtId="0" fontId="11" fillId="0" borderId="54" xfId="0" applyFont="1" applyBorder="1" applyAlignment="1">
      <alignment vertical="top" wrapText="1"/>
    </xf>
    <xf numFmtId="0" fontId="11" fillId="0" borderId="56" xfId="0" applyFont="1" applyBorder="1" applyAlignment="1">
      <alignment vertical="top" wrapText="1"/>
    </xf>
    <xf numFmtId="0" fontId="12" fillId="0" borderId="64" xfId="0" applyFont="1" applyBorder="1" applyAlignment="1">
      <alignment vertical="top" wrapText="1"/>
    </xf>
    <xf numFmtId="0" fontId="12" fillId="0" borderId="65" xfId="0" applyFont="1" applyBorder="1" applyAlignment="1">
      <alignment vertical="top" wrapText="1"/>
    </xf>
    <xf numFmtId="0" fontId="4" fillId="5" borderId="51" xfId="0" applyFont="1" applyFill="1" applyBorder="1" applyAlignment="1">
      <alignment vertical="center" wrapText="1"/>
    </xf>
    <xf numFmtId="0" fontId="4" fillId="5" borderId="61" xfId="0" applyFont="1" applyFill="1" applyBorder="1" applyAlignment="1">
      <alignment vertical="center" wrapText="1"/>
    </xf>
    <xf numFmtId="0" fontId="4" fillId="5" borderId="52" xfId="0" applyFont="1" applyFill="1" applyBorder="1" applyAlignment="1">
      <alignment vertical="center" wrapText="1"/>
    </xf>
    <xf numFmtId="0" fontId="4" fillId="5" borderId="45" xfId="0" applyFont="1" applyFill="1" applyBorder="1" applyAlignment="1">
      <alignment vertical="center" wrapText="1"/>
    </xf>
    <xf numFmtId="0" fontId="4" fillId="5" borderId="52" xfId="0" applyFont="1" applyFill="1" applyBorder="1" applyAlignment="1">
      <alignment horizontal="center" vertical="center" wrapText="1"/>
    </xf>
    <xf numFmtId="0" fontId="4" fillId="5" borderId="45" xfId="0" applyFont="1" applyFill="1" applyBorder="1" applyAlignment="1">
      <alignment horizontal="center" vertical="center" wrapText="1"/>
    </xf>
    <xf numFmtId="0" fontId="23" fillId="8" borderId="52" xfId="0" applyFont="1" applyFill="1" applyBorder="1" applyAlignment="1">
      <alignment horizontal="center" vertical="center" wrapText="1"/>
    </xf>
    <xf numFmtId="0" fontId="23" fillId="8" borderId="45" xfId="0" applyFont="1" applyFill="1" applyBorder="1" applyAlignment="1">
      <alignment horizontal="center" vertical="center" wrapText="1"/>
    </xf>
    <xf numFmtId="0" fontId="23" fillId="8" borderId="53" xfId="0" applyFont="1" applyFill="1" applyBorder="1" applyAlignment="1">
      <alignment vertical="center" wrapText="1"/>
    </xf>
    <xf numFmtId="0" fontId="23" fillId="8" borderId="62" xfId="0" applyFont="1" applyFill="1" applyBorder="1" applyAlignment="1">
      <alignment vertical="center" wrapText="1"/>
    </xf>
    <xf numFmtId="0" fontId="23" fillId="8" borderId="51" xfId="0" applyFont="1" applyFill="1" applyBorder="1" applyAlignment="1">
      <alignment vertical="center" wrapText="1"/>
    </xf>
    <xf numFmtId="0" fontId="23" fillId="8" borderId="61" xfId="0" applyFont="1" applyFill="1" applyBorder="1" applyAlignment="1">
      <alignment vertical="center" wrapText="1"/>
    </xf>
    <xf numFmtId="0" fontId="23" fillId="8" borderId="52" xfId="0" applyFont="1" applyFill="1" applyBorder="1" applyAlignment="1">
      <alignment vertical="center" wrapText="1"/>
    </xf>
    <xf numFmtId="0" fontId="23" fillId="8" borderId="45" xfId="0" applyFont="1" applyFill="1" applyBorder="1" applyAlignment="1">
      <alignment vertical="center" wrapText="1"/>
    </xf>
    <xf numFmtId="0" fontId="15" fillId="2" borderId="2" xfId="0" applyFont="1" applyFill="1" applyBorder="1" applyAlignment="1">
      <alignment vertical="center" wrapText="1"/>
    </xf>
    <xf numFmtId="0" fontId="15" fillId="2" borderId="3" xfId="0" applyFont="1" applyFill="1" applyBorder="1" applyAlignment="1">
      <alignment vertical="center" wrapText="1"/>
    </xf>
    <xf numFmtId="0" fontId="15" fillId="2" borderId="5" xfId="0" applyFont="1" applyFill="1" applyBorder="1" applyAlignment="1">
      <alignment vertical="center" wrapText="1"/>
    </xf>
    <xf numFmtId="0" fontId="15" fillId="2" borderId="6" xfId="0" applyFont="1" applyFill="1" applyBorder="1" applyAlignment="1">
      <alignment vertical="center" wrapText="1"/>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8" fillId="0" borderId="5" xfId="0" applyFont="1" applyBorder="1" applyAlignment="1">
      <alignment vertical="center" wrapText="1"/>
    </xf>
    <xf numFmtId="0" fontId="18" fillId="0" borderId="6" xfId="0" applyFont="1" applyBorder="1" applyAlignment="1">
      <alignment vertical="center" wrapText="1"/>
    </xf>
    <xf numFmtId="0" fontId="18" fillId="0" borderId="5" xfId="0" applyFont="1" applyBorder="1" applyAlignment="1">
      <alignment horizontal="right" vertical="center" wrapText="1"/>
    </xf>
    <xf numFmtId="0" fontId="18" fillId="0" borderId="6" xfId="0" applyFont="1" applyBorder="1" applyAlignment="1">
      <alignment horizontal="right" vertical="center" wrapText="1"/>
    </xf>
    <xf numFmtId="0" fontId="22" fillId="10" borderId="1" xfId="0" applyFont="1" applyFill="1" applyBorder="1" applyAlignment="1">
      <alignment vertical="center" wrapText="1"/>
    </xf>
    <xf numFmtId="0" fontId="22" fillId="10" borderId="4" xfId="0" applyFont="1" applyFill="1" applyBorder="1" applyAlignment="1">
      <alignment vertical="center" wrapText="1"/>
    </xf>
    <xf numFmtId="0" fontId="22" fillId="10" borderId="7" xfId="0" applyFont="1" applyFill="1" applyBorder="1" applyAlignment="1">
      <alignment vertical="center" wrapText="1"/>
    </xf>
    <xf numFmtId="0" fontId="22" fillId="0" borderId="2" xfId="0" applyFont="1" applyBorder="1" applyAlignment="1">
      <alignment vertical="center" wrapText="1"/>
    </xf>
    <xf numFmtId="0" fontId="22" fillId="0" borderId="10" xfId="0" applyFont="1" applyBorder="1" applyAlignment="1">
      <alignment vertical="center" wrapText="1"/>
    </xf>
    <xf numFmtId="0" fontId="22" fillId="0" borderId="3" xfId="0" applyFont="1" applyBorder="1" applyAlignment="1">
      <alignment vertical="center" wrapText="1"/>
    </xf>
    <xf numFmtId="0" fontId="34" fillId="0" borderId="5" xfId="0" applyFont="1" applyBorder="1" applyAlignment="1">
      <alignment vertical="center" wrapText="1"/>
    </xf>
    <xf numFmtId="0" fontId="34" fillId="0" borderId="0" xfId="0" applyFont="1" applyAlignment="1">
      <alignment vertical="center" wrapText="1"/>
    </xf>
    <xf numFmtId="0" fontId="34" fillId="0" borderId="6" xfId="0" applyFont="1" applyBorder="1" applyAlignment="1">
      <alignment vertical="center" wrapText="1"/>
    </xf>
    <xf numFmtId="0" fontId="18" fillId="0" borderId="0" xfId="0" applyFont="1" applyAlignment="1">
      <alignment vertical="center" wrapText="1"/>
    </xf>
    <xf numFmtId="0" fontId="22" fillId="0" borderId="5" xfId="0" applyFont="1" applyBorder="1" applyAlignment="1">
      <alignment vertical="center" wrapText="1"/>
    </xf>
    <xf numFmtId="0" fontId="12" fillId="0" borderId="6" xfId="0" applyFont="1" applyBorder="1" applyAlignment="1">
      <alignment wrapText="1"/>
    </xf>
    <xf numFmtId="0" fontId="12" fillId="0" borderId="0" xfId="0" applyFont="1" applyAlignment="1">
      <alignment vertical="center" wrapText="1"/>
    </xf>
    <xf numFmtId="0" fontId="12" fillId="0" borderId="6" xfId="0" applyFont="1" applyBorder="1" applyAlignment="1">
      <alignment vertical="center" wrapText="1"/>
    </xf>
    <xf numFmtId="0" fontId="4" fillId="5" borderId="41" xfId="0" applyFont="1" applyFill="1" applyBorder="1" applyAlignment="1">
      <alignment vertical="center" wrapText="1"/>
    </xf>
    <xf numFmtId="0" fontId="4" fillId="5" borderId="42" xfId="0" applyFont="1" applyFill="1" applyBorder="1" applyAlignment="1">
      <alignment vertical="center" wrapText="1"/>
    </xf>
    <xf numFmtId="0" fontId="4" fillId="5" borderId="44" xfId="0" applyFont="1" applyFill="1" applyBorder="1" applyAlignment="1">
      <alignment vertical="center" wrapText="1"/>
    </xf>
    <xf numFmtId="0" fontId="4" fillId="5" borderId="47" xfId="0" applyFont="1" applyFill="1" applyBorder="1" applyAlignment="1">
      <alignment vertical="center" wrapText="1"/>
    </xf>
    <xf numFmtId="0" fontId="4" fillId="5" borderId="48" xfId="0" applyFont="1" applyFill="1" applyBorder="1" applyAlignment="1">
      <alignment vertical="center" wrapText="1"/>
    </xf>
    <xf numFmtId="0" fontId="2" fillId="0" borderId="23" xfId="0" applyFont="1" applyBorder="1" applyAlignment="1">
      <alignment vertical="center" wrapText="1"/>
    </xf>
    <xf numFmtId="0" fontId="2" fillId="0" borderId="24" xfId="0" applyFont="1" applyBorder="1" applyAlignment="1">
      <alignment vertical="center" wrapText="1"/>
    </xf>
    <xf numFmtId="0" fontId="0" fillId="0" borderId="6" xfId="0" applyFont="1" applyBorder="1" applyAlignment="1">
      <alignment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vertical="center" wrapText="1"/>
    </xf>
    <xf numFmtId="0" fontId="18" fillId="0" borderId="8" xfId="0" applyFont="1" applyBorder="1" applyAlignment="1">
      <alignment horizontal="right" vertical="center" wrapText="1"/>
    </xf>
    <xf numFmtId="0" fontId="18" fillId="0" borderId="9" xfId="0" applyFont="1" applyBorder="1" applyAlignment="1">
      <alignment horizontal="right" vertical="center" wrapText="1"/>
    </xf>
    <xf numFmtId="0" fontId="34" fillId="0" borderId="0" xfId="0" applyFont="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right" vertical="center" wrapText="1"/>
    </xf>
    <xf numFmtId="0" fontId="3" fillId="0" borderId="41" xfId="0" applyFont="1" applyBorder="1" applyAlignment="1">
      <alignment vertical="center" wrapText="1"/>
    </xf>
    <xf numFmtId="0" fontId="3" fillId="0" borderId="42" xfId="0" applyFont="1" applyBorder="1" applyAlignment="1">
      <alignment vertical="center" wrapText="1"/>
    </xf>
    <xf numFmtId="0" fontId="2" fillId="0" borderId="44" xfId="0" applyFont="1" applyBorder="1" applyAlignment="1">
      <alignment vertical="center" wrapText="1"/>
    </xf>
    <xf numFmtId="0" fontId="2" fillId="0" borderId="45" xfId="0" applyFont="1" applyBorder="1" applyAlignment="1">
      <alignment vertical="center" wrapText="1"/>
    </xf>
    <xf numFmtId="0" fontId="2" fillId="0" borderId="47" xfId="0" applyFont="1" applyBorder="1" applyAlignment="1">
      <alignment vertical="center" wrapText="1"/>
    </xf>
    <xf numFmtId="0" fontId="2" fillId="0" borderId="48" xfId="0" applyFont="1" applyBorder="1" applyAlignment="1">
      <alignment vertical="center" wrapText="1"/>
    </xf>
    <xf numFmtId="0" fontId="10" fillId="4" borderId="40" xfId="0" applyFont="1" applyFill="1" applyBorder="1" applyAlignment="1">
      <alignment vertical="center" wrapText="1"/>
    </xf>
    <xf numFmtId="0" fontId="10" fillId="4" borderId="43" xfId="0" applyFont="1" applyFill="1" applyBorder="1" applyAlignment="1">
      <alignment vertical="center" wrapText="1"/>
    </xf>
    <xf numFmtId="0" fontId="10" fillId="4" borderId="46" xfId="0" applyFont="1" applyFill="1" applyBorder="1" applyAlignment="1">
      <alignment vertical="center" wrapText="1"/>
    </xf>
    <xf numFmtId="0" fontId="2" fillId="0" borderId="47" xfId="0" applyFont="1" applyBorder="1" applyAlignment="1">
      <alignment horizontal="right" vertical="center" wrapText="1"/>
    </xf>
    <xf numFmtId="0" fontId="2" fillId="0" borderId="48" xfId="0" applyFont="1" applyBorder="1" applyAlignment="1">
      <alignment horizontal="right" vertical="center" wrapText="1"/>
    </xf>
    <xf numFmtId="0" fontId="10" fillId="6" borderId="40" xfId="0" applyFont="1" applyFill="1" applyBorder="1" applyAlignment="1">
      <alignment vertical="center" wrapText="1"/>
    </xf>
    <xf numFmtId="0" fontId="10" fillId="6" borderId="43" xfId="0" applyFont="1" applyFill="1" applyBorder="1" applyAlignment="1">
      <alignment vertical="center" wrapText="1"/>
    </xf>
    <xf numFmtId="0" fontId="10" fillId="6" borderId="46" xfId="0" applyFont="1" applyFill="1" applyBorder="1" applyAlignment="1">
      <alignment vertical="center" wrapText="1"/>
    </xf>
    <xf numFmtId="0" fontId="3" fillId="0" borderId="44" xfId="0" applyFont="1" applyBorder="1" applyAlignment="1">
      <alignment vertical="center" wrapText="1"/>
    </xf>
    <xf numFmtId="0" fontId="3" fillId="0" borderId="45" xfId="0" applyFont="1" applyBorder="1" applyAlignment="1">
      <alignment vertical="center" wrapText="1"/>
    </xf>
    <xf numFmtId="0" fontId="3" fillId="5" borderId="40" xfId="0" applyFont="1" applyFill="1" applyBorder="1" applyAlignment="1">
      <alignment vertical="center" wrapText="1"/>
    </xf>
    <xf numFmtId="0" fontId="3" fillId="5" borderId="43" xfId="0" applyFont="1" applyFill="1" applyBorder="1" applyAlignment="1">
      <alignment vertical="center" wrapText="1"/>
    </xf>
    <xf numFmtId="0" fontId="3" fillId="5" borderId="46" xfId="0" applyFont="1" applyFill="1" applyBorder="1" applyAlignment="1">
      <alignment vertical="center" wrapText="1"/>
    </xf>
    <xf numFmtId="0" fontId="3" fillId="8" borderId="40" xfId="0" applyFont="1" applyFill="1" applyBorder="1" applyAlignment="1">
      <alignment vertical="center" wrapText="1"/>
    </xf>
    <xf numFmtId="0" fontId="3" fillId="8" borderId="43" xfId="0" applyFont="1" applyFill="1" applyBorder="1" applyAlignment="1">
      <alignment vertical="center" wrapText="1"/>
    </xf>
    <xf numFmtId="0" fontId="3" fillId="8" borderId="46" xfId="0" applyFont="1" applyFill="1" applyBorder="1" applyAlignment="1">
      <alignment vertical="center" wrapText="1"/>
    </xf>
    <xf numFmtId="0" fontId="4" fillId="3" borderId="22" xfId="0" applyFont="1" applyFill="1" applyBorder="1" applyAlignment="1">
      <alignment vertical="center" wrapText="1"/>
    </xf>
    <xf numFmtId="0" fontId="4" fillId="3" borderId="24" xfId="0" applyFont="1" applyFill="1" applyBorder="1" applyAlignment="1">
      <alignment vertical="center" wrapText="1"/>
    </xf>
    <xf numFmtId="0" fontId="4" fillId="3" borderId="26" xfId="0" applyFont="1" applyFill="1" applyBorder="1" applyAlignment="1">
      <alignment vertical="center" wrapText="1"/>
    </xf>
    <xf numFmtId="0" fontId="3" fillId="0" borderId="21" xfId="0" applyFont="1" applyBorder="1" applyAlignment="1">
      <alignment vertical="center" wrapText="1"/>
    </xf>
    <xf numFmtId="0" fontId="3" fillId="0" borderId="22" xfId="0" applyFont="1" applyBorder="1" applyAlignment="1">
      <alignment vertical="center" wrapText="1"/>
    </xf>
    <xf numFmtId="0" fontId="2" fillId="0" borderId="25" xfId="0" applyFont="1" applyBorder="1" applyAlignment="1">
      <alignment vertical="center" wrapText="1"/>
    </xf>
    <xf numFmtId="0" fontId="2" fillId="0" borderId="26" xfId="0" applyFont="1" applyBorder="1" applyAlignment="1">
      <alignment vertical="center" wrapText="1"/>
    </xf>
    <xf numFmtId="0" fontId="3" fillId="11" borderId="40" xfId="0" applyFont="1" applyFill="1" applyBorder="1" applyAlignment="1">
      <alignment vertical="center" wrapText="1"/>
    </xf>
    <xf numFmtId="0" fontId="3" fillId="11" borderId="43" xfId="0" applyFont="1" applyFill="1" applyBorder="1" applyAlignment="1">
      <alignment vertical="center" wrapText="1"/>
    </xf>
    <xf numFmtId="0" fontId="3" fillId="11" borderId="46" xfId="0" applyFont="1" applyFill="1" applyBorder="1" applyAlignment="1">
      <alignment vertical="center" wrapText="1"/>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colors>
    <mruColors>
      <color rgb="FFFFFFFF"/>
      <color rgb="FFFFFF99"/>
      <color rgb="FF8064A2"/>
      <color rgb="FFC0504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257734</xdr:colOff>
      <xdr:row>0</xdr:row>
      <xdr:rowOff>89648</xdr:rowOff>
    </xdr:from>
    <xdr:to>
      <xdr:col>7</xdr:col>
      <xdr:colOff>889743</xdr:colOff>
      <xdr:row>0</xdr:row>
      <xdr:rowOff>877607</xdr:rowOff>
    </xdr:to>
    <xdr:pic>
      <xdr:nvPicPr>
        <xdr:cNvPr id="2" name="Picture 1" descr="http://upgro.files.wordpress.com/2015/03/website-banner-march2015.pn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734" y="89648"/>
          <a:ext cx="9630333" cy="7879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hyperlink" Target="http://upgro.org/publications-papers/peer-reviewed-papers-related-work-by-upgro-researchers-not-directly-funded-by-upgro/" TargetMode="External"/><Relationship Id="rId2" Type="http://schemas.openxmlformats.org/officeDocument/2006/relationships/hyperlink" Target="http://journal.frontiersin.org/article/10.3389/fenvs.2015.00016/full" TargetMode="External"/><Relationship Id="rId1" Type="http://schemas.openxmlformats.org/officeDocument/2006/relationships/hyperlink" Target="http://dx.doi.org/10.4236/jwarp.2014.62020"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catalogue.ceh.ac.uk/documents/4062e6d9-2e90-4775-87f1-179dea283ef1" TargetMode="External"/><Relationship Id="rId7" Type="http://schemas.openxmlformats.org/officeDocument/2006/relationships/hyperlink" Target="http://doi.org/10.5285/6f3f1d06-4e6b-435e-a770-af7549993b88" TargetMode="External"/><Relationship Id="rId2" Type="http://schemas.openxmlformats.org/officeDocument/2006/relationships/hyperlink" Target="https://catalogue.ceh.ac.uk/documents/4ca855a3-752c-4492-8e26-3438652dd35c" TargetMode="External"/><Relationship Id="rId1" Type="http://schemas.openxmlformats.org/officeDocument/2006/relationships/hyperlink" Target="https://catalogue.ceh.ac.uk/documents/bc1a979b-7cc9-4c9d-9fe4-a8510cd62f8e" TargetMode="External"/><Relationship Id="rId6" Type="http://schemas.openxmlformats.org/officeDocument/2006/relationships/hyperlink" Target="http://doi.org/10.5285/4062e6d9-2e90-4775-87f1-179dea283ef1" TargetMode="External"/><Relationship Id="rId5" Type="http://schemas.openxmlformats.org/officeDocument/2006/relationships/hyperlink" Target="http://doi.org/10.5285/4ca855a3-752c-4492-8e26-3438652dd35c" TargetMode="External"/><Relationship Id="rId4" Type="http://schemas.openxmlformats.org/officeDocument/2006/relationships/hyperlink" Target="https://catalogue.ceh.ac.uk/documents/6f3f1d06-4e6b-435e-a770-af7549993b88" TargetMode="Externa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504D"/>
    <pageSetUpPr fitToPage="1"/>
  </sheetPr>
  <dimension ref="A1:R47"/>
  <sheetViews>
    <sheetView tabSelected="1" zoomScale="85" zoomScaleNormal="85" workbookViewId="0">
      <selection activeCell="F7" sqref="F7"/>
    </sheetView>
  </sheetViews>
  <sheetFormatPr defaultRowHeight="14.25" x14ac:dyDescent="0.2"/>
  <cols>
    <col min="1" max="1" width="28.7109375" style="8" customWidth="1"/>
    <col min="2" max="2" width="4.85546875" style="8" bestFit="1" customWidth="1"/>
    <col min="3" max="3" width="33.42578125" style="8" customWidth="1"/>
    <col min="4" max="4" width="14.85546875" style="8" customWidth="1"/>
    <col min="5" max="5" width="16.140625" style="8" bestFit="1" customWidth="1"/>
    <col min="6" max="6" width="18.28515625" style="8" bestFit="1" customWidth="1"/>
    <col min="7" max="8" width="18.5703125" style="8" bestFit="1" customWidth="1"/>
    <col min="9" max="9" width="17.42578125" style="18" customWidth="1"/>
    <col min="10" max="10" width="31.140625" style="8" customWidth="1"/>
    <col min="11" max="16384" width="9.140625" style="8"/>
  </cols>
  <sheetData>
    <row r="1" spans="1:18" ht="73.5" customHeight="1" x14ac:dyDescent="0.2">
      <c r="A1" s="147"/>
      <c r="B1" s="148"/>
      <c r="C1" s="148"/>
      <c r="D1" s="148"/>
      <c r="E1" s="148"/>
      <c r="F1" s="148"/>
      <c r="G1" s="148"/>
      <c r="H1" s="148"/>
      <c r="I1" s="148"/>
      <c r="J1" s="148"/>
    </row>
    <row r="2" spans="1:18" s="9" customFormat="1" ht="36" x14ac:dyDescent="0.25">
      <c r="A2" s="9" t="s">
        <v>15</v>
      </c>
      <c r="C2" s="154" t="s">
        <v>16</v>
      </c>
      <c r="D2" s="154"/>
      <c r="E2" s="154"/>
      <c r="F2" s="154"/>
      <c r="G2" s="154"/>
      <c r="H2" s="154"/>
      <c r="I2" s="154"/>
      <c r="J2" s="154"/>
    </row>
    <row r="3" spans="1:18" ht="15.75" customHeight="1" x14ac:dyDescent="0.25">
      <c r="A3" s="166" t="s">
        <v>0</v>
      </c>
      <c r="B3" s="168"/>
      <c r="C3" s="168" t="s">
        <v>7</v>
      </c>
      <c r="D3" s="10" t="s">
        <v>1</v>
      </c>
      <c r="E3" s="145" t="s">
        <v>89</v>
      </c>
      <c r="F3" s="145" t="s">
        <v>2</v>
      </c>
      <c r="G3" s="145" t="s">
        <v>3</v>
      </c>
      <c r="H3" s="145" t="s">
        <v>4</v>
      </c>
      <c r="I3" s="10" t="s">
        <v>5</v>
      </c>
      <c r="J3" s="164" t="s">
        <v>6</v>
      </c>
    </row>
    <row r="4" spans="1:18" x14ac:dyDescent="0.25">
      <c r="A4" s="167"/>
      <c r="B4" s="169"/>
      <c r="C4" s="169"/>
      <c r="D4" s="11">
        <v>-2014</v>
      </c>
      <c r="E4" s="199"/>
      <c r="F4" s="146"/>
      <c r="G4" s="146"/>
      <c r="H4" s="146"/>
      <c r="I4" s="11">
        <v>-2019</v>
      </c>
      <c r="J4" s="165"/>
    </row>
    <row r="5" spans="1:18" ht="86.25" x14ac:dyDescent="0.2">
      <c r="A5" s="177" t="s">
        <v>8</v>
      </c>
      <c r="B5" s="12" t="s">
        <v>9</v>
      </c>
      <c r="C5" s="13" t="s">
        <v>61</v>
      </c>
      <c r="D5" s="14" t="s">
        <v>14</v>
      </c>
      <c r="E5" s="14" t="s">
        <v>90</v>
      </c>
      <c r="F5" s="14" t="s">
        <v>14</v>
      </c>
      <c r="G5" s="14" t="s">
        <v>14</v>
      </c>
      <c r="H5" s="14" t="s">
        <v>14</v>
      </c>
      <c r="I5" s="14" t="s">
        <v>10</v>
      </c>
      <c r="J5" s="152" t="s">
        <v>13</v>
      </c>
      <c r="R5" s="15"/>
    </row>
    <row r="6" spans="1:18" ht="100.5" x14ac:dyDescent="0.25">
      <c r="A6" s="178"/>
      <c r="B6" s="12" t="s">
        <v>11</v>
      </c>
      <c r="C6" s="16" t="s">
        <v>62</v>
      </c>
      <c r="D6" s="17" t="s">
        <v>14</v>
      </c>
      <c r="E6" s="17" t="s">
        <v>90</v>
      </c>
      <c r="F6" s="17" t="s">
        <v>14</v>
      </c>
      <c r="G6" s="17" t="s">
        <v>14</v>
      </c>
      <c r="H6" s="17" t="s">
        <v>14</v>
      </c>
      <c r="I6" s="17" t="s">
        <v>10</v>
      </c>
      <c r="J6" s="152"/>
    </row>
    <row r="7" spans="1:18" ht="144" x14ac:dyDescent="0.25">
      <c r="A7" s="179"/>
      <c r="B7" s="13" t="s">
        <v>12</v>
      </c>
      <c r="C7" s="13" t="s">
        <v>63</v>
      </c>
      <c r="D7" s="14" t="s">
        <v>14</v>
      </c>
      <c r="E7" s="14" t="s">
        <v>90</v>
      </c>
      <c r="F7" s="14" t="s">
        <v>14</v>
      </c>
      <c r="G7" s="14" t="s">
        <v>14</v>
      </c>
      <c r="H7" s="14" t="s">
        <v>14</v>
      </c>
      <c r="I7" s="14" t="s">
        <v>10</v>
      </c>
      <c r="J7" s="153"/>
    </row>
    <row r="8" spans="1:18" x14ac:dyDescent="0.2">
      <c r="A8" s="155" t="s">
        <v>17</v>
      </c>
      <c r="B8" s="155"/>
      <c r="C8" s="155"/>
    </row>
    <row r="10" spans="1:18" x14ac:dyDescent="0.25">
      <c r="A10" s="156" t="s">
        <v>18</v>
      </c>
      <c r="B10" s="158"/>
      <c r="C10" s="158" t="s">
        <v>7</v>
      </c>
      <c r="D10" s="19" t="s">
        <v>1</v>
      </c>
      <c r="E10" s="160" t="s">
        <v>89</v>
      </c>
      <c r="F10" s="160" t="s">
        <v>2</v>
      </c>
      <c r="G10" s="160" t="s">
        <v>3</v>
      </c>
      <c r="H10" s="160" t="s">
        <v>4</v>
      </c>
      <c r="I10" s="19" t="s">
        <v>5</v>
      </c>
      <c r="J10" s="162" t="s">
        <v>6</v>
      </c>
    </row>
    <row r="11" spans="1:18" ht="15" thickBot="1" x14ac:dyDescent="0.3">
      <c r="A11" s="157"/>
      <c r="B11" s="159"/>
      <c r="C11" s="159"/>
      <c r="D11" s="20">
        <v>-2014</v>
      </c>
      <c r="E11" s="198"/>
      <c r="F11" s="161"/>
      <c r="G11" s="161"/>
      <c r="H11" s="161"/>
      <c r="I11" s="20" t="s">
        <v>19</v>
      </c>
      <c r="J11" s="163"/>
    </row>
    <row r="12" spans="1:18" ht="101.25" x14ac:dyDescent="0.25">
      <c r="A12" s="174" t="s">
        <v>20</v>
      </c>
      <c r="B12" s="21" t="s">
        <v>21</v>
      </c>
      <c r="C12" s="21" t="s">
        <v>64</v>
      </c>
      <c r="D12" s="22">
        <v>0</v>
      </c>
      <c r="E12" s="22" t="s">
        <v>90</v>
      </c>
      <c r="F12" s="22" t="s">
        <v>32</v>
      </c>
      <c r="G12" s="22" t="s">
        <v>33</v>
      </c>
      <c r="H12" s="22" t="s">
        <v>34</v>
      </c>
      <c r="I12" s="22" t="s">
        <v>35</v>
      </c>
      <c r="J12" s="149" t="s">
        <v>37</v>
      </c>
    </row>
    <row r="13" spans="1:18" ht="115.5" x14ac:dyDescent="0.25">
      <c r="A13" s="175"/>
      <c r="B13" s="23" t="s">
        <v>23</v>
      </c>
      <c r="C13" s="23" t="s">
        <v>65</v>
      </c>
      <c r="D13" s="24">
        <v>0</v>
      </c>
      <c r="E13" s="24">
        <v>1</v>
      </c>
      <c r="F13" s="24">
        <v>0</v>
      </c>
      <c r="G13" s="24">
        <v>1</v>
      </c>
      <c r="H13" s="24">
        <v>2</v>
      </c>
      <c r="I13" s="24">
        <v>5</v>
      </c>
      <c r="J13" s="150"/>
    </row>
    <row r="14" spans="1:18" ht="115.5" x14ac:dyDescent="0.25">
      <c r="A14" s="175"/>
      <c r="B14" s="23" t="s">
        <v>26</v>
      </c>
      <c r="C14" s="23" t="s">
        <v>66</v>
      </c>
      <c r="D14" s="24">
        <v>0</v>
      </c>
      <c r="E14" s="24" t="s">
        <v>90</v>
      </c>
      <c r="F14" s="24">
        <v>0</v>
      </c>
      <c r="G14" s="24">
        <v>1</v>
      </c>
      <c r="H14" s="24">
        <v>2</v>
      </c>
      <c r="I14" s="24">
        <v>3</v>
      </c>
      <c r="J14" s="150"/>
    </row>
    <row r="15" spans="1:18" ht="158.25" x14ac:dyDescent="0.25">
      <c r="A15" s="176"/>
      <c r="B15" s="23" t="s">
        <v>29</v>
      </c>
      <c r="C15" s="23" t="s">
        <v>67</v>
      </c>
      <c r="D15" s="24">
        <v>0</v>
      </c>
      <c r="E15" s="24" t="s">
        <v>90</v>
      </c>
      <c r="F15" s="25" t="s">
        <v>36</v>
      </c>
      <c r="G15" s="24"/>
      <c r="H15" s="24"/>
      <c r="I15" s="24"/>
      <c r="J15" s="151"/>
    </row>
    <row r="17" spans="1:10" ht="15" customHeight="1" x14ac:dyDescent="0.25">
      <c r="A17" s="194" t="s">
        <v>38</v>
      </c>
      <c r="B17" s="196"/>
      <c r="C17" s="196" t="s">
        <v>7</v>
      </c>
      <c r="D17" s="26" t="s">
        <v>1</v>
      </c>
      <c r="E17" s="184" t="s">
        <v>39</v>
      </c>
      <c r="F17" s="184" t="s">
        <v>2</v>
      </c>
      <c r="G17" s="184" t="s">
        <v>3</v>
      </c>
      <c r="H17" s="184" t="s">
        <v>4</v>
      </c>
      <c r="I17" s="26" t="s">
        <v>5</v>
      </c>
      <c r="J17" s="186" t="s">
        <v>6</v>
      </c>
    </row>
    <row r="18" spans="1:10" x14ac:dyDescent="0.25">
      <c r="A18" s="195"/>
      <c r="B18" s="197"/>
      <c r="C18" s="197"/>
      <c r="D18" s="27">
        <v>-2014</v>
      </c>
      <c r="E18" s="185"/>
      <c r="F18" s="185"/>
      <c r="G18" s="185"/>
      <c r="H18" s="185"/>
      <c r="I18" s="27" t="s">
        <v>19</v>
      </c>
      <c r="J18" s="187"/>
    </row>
    <row r="19" spans="1:10" ht="120" customHeight="1" x14ac:dyDescent="0.25">
      <c r="A19" s="191" t="s">
        <v>49</v>
      </c>
      <c r="B19" s="29">
        <v>1.1000000000000001</v>
      </c>
      <c r="C19" s="29" t="s">
        <v>68</v>
      </c>
      <c r="D19" s="136" t="s">
        <v>375</v>
      </c>
      <c r="E19" s="135" t="s">
        <v>376</v>
      </c>
      <c r="F19" s="137" t="s">
        <v>377</v>
      </c>
      <c r="G19" s="137" t="s">
        <v>378</v>
      </c>
      <c r="H19" s="137" t="s">
        <v>379</v>
      </c>
      <c r="I19" s="137" t="s">
        <v>380</v>
      </c>
      <c r="J19" s="188" t="s">
        <v>75</v>
      </c>
    </row>
    <row r="20" spans="1:10" ht="43.5" x14ac:dyDescent="0.25">
      <c r="A20" s="192"/>
      <c r="B20" s="31">
        <v>1.2</v>
      </c>
      <c r="C20" s="31" t="s">
        <v>69</v>
      </c>
      <c r="D20" s="32"/>
      <c r="E20" s="46"/>
      <c r="F20" s="138">
        <v>0.01</v>
      </c>
      <c r="G20" s="138">
        <v>0.01</v>
      </c>
      <c r="H20" s="138">
        <v>0.01</v>
      </c>
      <c r="I20" s="138">
        <v>0.02</v>
      </c>
      <c r="J20" s="189"/>
    </row>
    <row r="21" spans="1:10" ht="87" x14ac:dyDescent="0.25">
      <c r="A21" s="192"/>
      <c r="B21" s="31">
        <v>1.3</v>
      </c>
      <c r="C21" s="31" t="s">
        <v>70</v>
      </c>
      <c r="D21" s="32">
        <v>0</v>
      </c>
      <c r="E21" s="46"/>
      <c r="F21" s="138">
        <v>0.2</v>
      </c>
      <c r="G21" s="138">
        <v>0.3</v>
      </c>
      <c r="H21" s="138">
        <v>0.3</v>
      </c>
      <c r="I21" s="138">
        <v>0.3</v>
      </c>
      <c r="J21" s="189"/>
    </row>
    <row r="22" spans="1:10" ht="72.75" x14ac:dyDescent="0.25">
      <c r="A22" s="192"/>
      <c r="B22" s="31">
        <v>1.4</v>
      </c>
      <c r="C22" s="31" t="s">
        <v>71</v>
      </c>
      <c r="D22" s="32">
        <v>1</v>
      </c>
      <c r="E22" s="46"/>
      <c r="F22" s="32" t="s">
        <v>76</v>
      </c>
      <c r="G22" s="33">
        <v>0.3</v>
      </c>
      <c r="H22" s="33">
        <v>0.3</v>
      </c>
      <c r="I22" s="33">
        <v>0.3</v>
      </c>
      <c r="J22" s="189"/>
    </row>
    <row r="23" spans="1:10" ht="57.75" x14ac:dyDescent="0.25">
      <c r="A23" s="192"/>
      <c r="B23" s="31">
        <v>1.5</v>
      </c>
      <c r="C23" s="31" t="s">
        <v>72</v>
      </c>
      <c r="D23" s="32">
        <v>0</v>
      </c>
      <c r="E23" s="139" t="s">
        <v>381</v>
      </c>
      <c r="F23" s="32" t="s">
        <v>77</v>
      </c>
      <c r="G23" s="32" t="s">
        <v>78</v>
      </c>
      <c r="H23" s="32" t="s">
        <v>79</v>
      </c>
      <c r="I23" s="33">
        <v>1</v>
      </c>
      <c r="J23" s="189"/>
    </row>
    <row r="24" spans="1:10" ht="43.5" x14ac:dyDescent="0.25">
      <c r="A24" s="193"/>
      <c r="B24" s="31">
        <v>1.6</v>
      </c>
      <c r="C24" s="31" t="s">
        <v>73</v>
      </c>
      <c r="D24" s="34">
        <v>1241</v>
      </c>
      <c r="E24" s="46" t="s">
        <v>74</v>
      </c>
      <c r="F24" s="32">
        <v>500</v>
      </c>
      <c r="G24" s="32">
        <v>1000</v>
      </c>
      <c r="H24" s="32">
        <v>2000</v>
      </c>
      <c r="I24" s="32">
        <v>5000</v>
      </c>
      <c r="J24" s="190"/>
    </row>
    <row r="27" spans="1:10" x14ac:dyDescent="0.25">
      <c r="A27" s="180" t="s">
        <v>80</v>
      </c>
      <c r="B27" s="182"/>
      <c r="C27" s="182" t="s">
        <v>7</v>
      </c>
      <c r="D27" s="40" t="s">
        <v>1</v>
      </c>
      <c r="E27" s="170" t="s">
        <v>39</v>
      </c>
      <c r="F27" s="170" t="s">
        <v>2</v>
      </c>
      <c r="G27" s="170" t="s">
        <v>3</v>
      </c>
      <c r="H27" s="170" t="s">
        <v>4</v>
      </c>
      <c r="I27" s="170" t="s">
        <v>5</v>
      </c>
      <c r="J27" s="172" t="s">
        <v>6</v>
      </c>
    </row>
    <row r="28" spans="1:10" ht="15" thickBot="1" x14ac:dyDescent="0.3">
      <c r="A28" s="181"/>
      <c r="B28" s="183"/>
      <c r="C28" s="183"/>
      <c r="D28" s="35">
        <v>-2014</v>
      </c>
      <c r="E28" s="171"/>
      <c r="F28" s="171"/>
      <c r="G28" s="171"/>
      <c r="H28" s="171"/>
      <c r="I28" s="171"/>
      <c r="J28" s="173"/>
    </row>
    <row r="29" spans="1:10" ht="135" x14ac:dyDescent="0.25">
      <c r="A29" s="208" t="s">
        <v>81</v>
      </c>
      <c r="B29" s="41">
        <v>2.1</v>
      </c>
      <c r="C29" s="41" t="s">
        <v>88</v>
      </c>
      <c r="D29" s="42" t="s">
        <v>369</v>
      </c>
      <c r="E29" s="44"/>
      <c r="F29" s="51" t="s">
        <v>129</v>
      </c>
      <c r="G29" s="51" t="s">
        <v>130</v>
      </c>
      <c r="H29" s="51" t="s">
        <v>131</v>
      </c>
      <c r="I29" s="51" t="s">
        <v>132</v>
      </c>
      <c r="J29" s="207" t="s">
        <v>95</v>
      </c>
    </row>
    <row r="30" spans="1:10" ht="146.25" x14ac:dyDescent="0.2">
      <c r="A30" s="192"/>
      <c r="B30" s="31">
        <v>2.2000000000000002</v>
      </c>
      <c r="C30" s="31" t="s">
        <v>91</v>
      </c>
      <c r="D30" s="43" t="s">
        <v>92</v>
      </c>
      <c r="E30" s="45"/>
      <c r="F30" s="52" t="s">
        <v>133</v>
      </c>
      <c r="G30" s="52" t="s">
        <v>134</v>
      </c>
      <c r="H30" s="52" t="s">
        <v>135</v>
      </c>
      <c r="I30" s="53" t="s">
        <v>136</v>
      </c>
      <c r="J30" s="189"/>
    </row>
    <row r="31" spans="1:10" ht="144" x14ac:dyDescent="0.2">
      <c r="A31" s="193"/>
      <c r="B31" s="31">
        <v>2.2999999999999998</v>
      </c>
      <c r="C31" s="31" t="s">
        <v>93</v>
      </c>
      <c r="D31" s="31" t="s">
        <v>94</v>
      </c>
      <c r="E31" s="45"/>
      <c r="F31" s="52" t="s">
        <v>137</v>
      </c>
      <c r="G31" s="52" t="s">
        <v>138</v>
      </c>
      <c r="H31" s="52" t="s">
        <v>139</v>
      </c>
      <c r="I31" s="53" t="s">
        <v>140</v>
      </c>
      <c r="J31" s="190"/>
    </row>
    <row r="34" spans="1:10" s="47" customFormat="1" ht="15" x14ac:dyDescent="0.25">
      <c r="A34" s="209" t="s">
        <v>96</v>
      </c>
      <c r="B34" s="211"/>
      <c r="C34" s="211" t="s">
        <v>7</v>
      </c>
      <c r="D34" s="54" t="s">
        <v>1</v>
      </c>
      <c r="E34" s="213" t="s">
        <v>39</v>
      </c>
      <c r="F34" s="213" t="s">
        <v>2</v>
      </c>
      <c r="G34" s="213" t="s">
        <v>3</v>
      </c>
      <c r="H34" s="213" t="s">
        <v>4</v>
      </c>
      <c r="I34" s="213" t="s">
        <v>5</v>
      </c>
      <c r="J34" s="200" t="s">
        <v>6</v>
      </c>
    </row>
    <row r="35" spans="1:10" s="47" customFormat="1" ht="15.75" thickBot="1" x14ac:dyDescent="0.3">
      <c r="A35" s="210"/>
      <c r="B35" s="212"/>
      <c r="C35" s="212"/>
      <c r="D35" s="48">
        <v>-2014</v>
      </c>
      <c r="E35" s="214"/>
      <c r="F35" s="214"/>
      <c r="G35" s="214"/>
      <c r="H35" s="214"/>
      <c r="I35" s="214"/>
      <c r="J35" s="201"/>
    </row>
    <row r="36" spans="1:10" ht="129" x14ac:dyDescent="0.25">
      <c r="A36" s="204" t="s">
        <v>97</v>
      </c>
      <c r="B36" s="41">
        <v>3.1</v>
      </c>
      <c r="C36" s="41" t="s">
        <v>107</v>
      </c>
      <c r="D36" s="55">
        <v>0</v>
      </c>
      <c r="E36" s="56" t="s">
        <v>90</v>
      </c>
      <c r="F36" s="55" t="s">
        <v>117</v>
      </c>
      <c r="G36" s="55" t="s">
        <v>118</v>
      </c>
      <c r="H36" s="55" t="s">
        <v>119</v>
      </c>
      <c r="I36" s="55" t="s">
        <v>120</v>
      </c>
      <c r="J36" s="207" t="s">
        <v>116</v>
      </c>
    </row>
    <row r="37" spans="1:10" ht="114" x14ac:dyDescent="0.25">
      <c r="A37" s="205"/>
      <c r="B37" s="31">
        <v>3.2</v>
      </c>
      <c r="C37" s="31" t="s">
        <v>108</v>
      </c>
      <c r="D37" s="57" t="s">
        <v>112</v>
      </c>
      <c r="E37" s="46" t="s">
        <v>115</v>
      </c>
      <c r="F37" s="32" t="s">
        <v>121</v>
      </c>
      <c r="G37" s="32" t="s">
        <v>122</v>
      </c>
      <c r="H37" s="32" t="s">
        <v>123</v>
      </c>
      <c r="I37" s="32" t="s">
        <v>124</v>
      </c>
      <c r="J37" s="189"/>
    </row>
    <row r="38" spans="1:10" ht="72" x14ac:dyDescent="0.25">
      <c r="A38" s="205"/>
      <c r="B38" s="31">
        <v>3.3</v>
      </c>
      <c r="C38" s="31" t="s">
        <v>109</v>
      </c>
      <c r="D38" s="57" t="s">
        <v>113</v>
      </c>
      <c r="E38" s="46" t="s">
        <v>277</v>
      </c>
      <c r="F38" s="32">
        <v>1</v>
      </c>
      <c r="G38" s="32">
        <v>2</v>
      </c>
      <c r="H38" s="32">
        <v>3</v>
      </c>
      <c r="I38" s="32">
        <v>4</v>
      </c>
      <c r="J38" s="189"/>
    </row>
    <row r="39" spans="1:10" ht="72" x14ac:dyDescent="0.25">
      <c r="A39" s="205"/>
      <c r="B39" s="31">
        <v>3.4</v>
      </c>
      <c r="C39" s="31" t="s">
        <v>110</v>
      </c>
      <c r="D39" s="57" t="s">
        <v>114</v>
      </c>
      <c r="E39" s="46">
        <v>3</v>
      </c>
      <c r="F39" s="32">
        <v>5</v>
      </c>
      <c r="G39" s="32">
        <v>10</v>
      </c>
      <c r="H39" s="32">
        <v>15</v>
      </c>
      <c r="I39" s="32">
        <v>20</v>
      </c>
      <c r="J39" s="189"/>
    </row>
    <row r="40" spans="1:10" ht="86.25" x14ac:dyDescent="0.25">
      <c r="A40" s="206"/>
      <c r="B40" s="31">
        <v>3.5</v>
      </c>
      <c r="C40" s="31" t="s">
        <v>276</v>
      </c>
      <c r="D40" s="32">
        <v>0</v>
      </c>
      <c r="E40" s="46">
        <v>2</v>
      </c>
      <c r="F40" s="32" t="s">
        <v>125</v>
      </c>
      <c r="G40" s="32" t="s">
        <v>126</v>
      </c>
      <c r="H40" s="32" t="s">
        <v>127</v>
      </c>
      <c r="I40" s="32" t="s">
        <v>128</v>
      </c>
      <c r="J40" s="190"/>
    </row>
    <row r="41" spans="1:10" ht="15" x14ac:dyDescent="0.25">
      <c r="A41" s="202" t="s">
        <v>111</v>
      </c>
      <c r="B41" s="203"/>
      <c r="C41" s="203"/>
      <c r="D41" s="203"/>
      <c r="E41" s="203"/>
      <c r="F41" s="203"/>
      <c r="G41" s="203"/>
      <c r="H41" s="203"/>
      <c r="I41" s="203"/>
      <c r="J41" s="203"/>
    </row>
    <row r="43" spans="1:10" x14ac:dyDescent="0.25">
      <c r="A43" s="219" t="s">
        <v>141</v>
      </c>
      <c r="B43" s="221"/>
      <c r="C43" s="221" t="s">
        <v>7</v>
      </c>
      <c r="D43" s="59" t="s">
        <v>1</v>
      </c>
      <c r="E43" s="215" t="s">
        <v>39</v>
      </c>
      <c r="F43" s="215" t="s">
        <v>2</v>
      </c>
      <c r="G43" s="215" t="s">
        <v>3</v>
      </c>
      <c r="H43" s="215" t="s">
        <v>4</v>
      </c>
      <c r="I43" s="215" t="s">
        <v>5</v>
      </c>
      <c r="J43" s="217" t="s">
        <v>6</v>
      </c>
    </row>
    <row r="44" spans="1:10" ht="15" thickBot="1" x14ac:dyDescent="0.3">
      <c r="A44" s="220"/>
      <c r="B44" s="222"/>
      <c r="C44" s="222"/>
      <c r="D44" s="58">
        <v>-2014</v>
      </c>
      <c r="E44" s="216"/>
      <c r="F44" s="216"/>
      <c r="G44" s="216"/>
      <c r="H44" s="216"/>
      <c r="I44" s="216"/>
      <c r="J44" s="218"/>
    </row>
    <row r="45" spans="1:10" ht="129.75" x14ac:dyDescent="0.25">
      <c r="A45" s="204" t="s">
        <v>142</v>
      </c>
      <c r="B45" s="41">
        <v>4.0999999999999996</v>
      </c>
      <c r="C45" s="41" t="s">
        <v>143</v>
      </c>
      <c r="D45" s="55">
        <v>0</v>
      </c>
      <c r="E45" s="56" t="s">
        <v>90</v>
      </c>
      <c r="F45" s="55" t="s">
        <v>147</v>
      </c>
      <c r="G45" s="55" t="s">
        <v>148</v>
      </c>
      <c r="H45" s="55" t="s">
        <v>149</v>
      </c>
      <c r="I45" s="55" t="s">
        <v>150</v>
      </c>
      <c r="J45" s="28"/>
    </row>
    <row r="46" spans="1:10" ht="159" x14ac:dyDescent="0.25">
      <c r="A46" s="205"/>
      <c r="B46" s="31">
        <v>4.2</v>
      </c>
      <c r="C46" s="31" t="s">
        <v>144</v>
      </c>
      <c r="D46" s="32">
        <v>0</v>
      </c>
      <c r="E46" s="46" t="s">
        <v>90</v>
      </c>
      <c r="F46" s="32" t="s">
        <v>151</v>
      </c>
      <c r="G46" s="32" t="s">
        <v>152</v>
      </c>
      <c r="H46" s="32" t="s">
        <v>153</v>
      </c>
      <c r="I46" s="32" t="s">
        <v>154</v>
      </c>
      <c r="J46" s="28"/>
    </row>
    <row r="47" spans="1:10" ht="99.75" x14ac:dyDescent="0.25">
      <c r="A47" s="206"/>
      <c r="B47" s="31">
        <v>4.3</v>
      </c>
      <c r="C47" s="31" t="s">
        <v>145</v>
      </c>
      <c r="D47" s="32" t="s">
        <v>146</v>
      </c>
      <c r="E47" s="46" t="s">
        <v>278</v>
      </c>
      <c r="F47" s="32">
        <v>5</v>
      </c>
      <c r="G47" s="32">
        <v>10</v>
      </c>
      <c r="H47" s="32">
        <v>15</v>
      </c>
      <c r="I47" s="32">
        <v>20</v>
      </c>
      <c r="J47" s="30"/>
    </row>
  </sheetData>
  <mergeCells count="66">
    <mergeCell ref="H43:H44"/>
    <mergeCell ref="I43:I44"/>
    <mergeCell ref="J43:J44"/>
    <mergeCell ref="A45:A47"/>
    <mergeCell ref="A43:A44"/>
    <mergeCell ref="B43:B44"/>
    <mergeCell ref="C43:C44"/>
    <mergeCell ref="E43:E44"/>
    <mergeCell ref="F43:F44"/>
    <mergeCell ref="G43:G44"/>
    <mergeCell ref="J34:J35"/>
    <mergeCell ref="A41:J41"/>
    <mergeCell ref="A36:A40"/>
    <mergeCell ref="J36:J40"/>
    <mergeCell ref="J29:J31"/>
    <mergeCell ref="A29:A31"/>
    <mergeCell ref="A34:A35"/>
    <mergeCell ref="B34:B35"/>
    <mergeCell ref="C34:C35"/>
    <mergeCell ref="E34:E35"/>
    <mergeCell ref="F34:F35"/>
    <mergeCell ref="G34:G35"/>
    <mergeCell ref="H34:H35"/>
    <mergeCell ref="I34:I35"/>
    <mergeCell ref="F27:F28"/>
    <mergeCell ref="G27:G28"/>
    <mergeCell ref="H27:H28"/>
    <mergeCell ref="E17:E18"/>
    <mergeCell ref="H17:H18"/>
    <mergeCell ref="B17:B18"/>
    <mergeCell ref="C17:C18"/>
    <mergeCell ref="E10:E11"/>
    <mergeCell ref="E3:E4"/>
    <mergeCell ref="C3:C4"/>
    <mergeCell ref="A3:A4"/>
    <mergeCell ref="B3:B4"/>
    <mergeCell ref="I27:I28"/>
    <mergeCell ref="J27:J28"/>
    <mergeCell ref="A12:A15"/>
    <mergeCell ref="A5:A7"/>
    <mergeCell ref="A27:A28"/>
    <mergeCell ref="B27:B28"/>
    <mergeCell ref="C27:C28"/>
    <mergeCell ref="E27:E28"/>
    <mergeCell ref="F17:F18"/>
    <mergeCell ref="G17:G18"/>
    <mergeCell ref="J17:J18"/>
    <mergeCell ref="J19:J24"/>
    <mergeCell ref="A19:A24"/>
    <mergeCell ref="A17:A18"/>
    <mergeCell ref="H3:H4"/>
    <mergeCell ref="A1:J1"/>
    <mergeCell ref="J12:J15"/>
    <mergeCell ref="J5:J7"/>
    <mergeCell ref="C2:J2"/>
    <mergeCell ref="A8:C8"/>
    <mergeCell ref="A10:A11"/>
    <mergeCell ref="B10:B11"/>
    <mergeCell ref="C10:C11"/>
    <mergeCell ref="F10:F11"/>
    <mergeCell ref="G10:G11"/>
    <mergeCell ref="H10:H11"/>
    <mergeCell ref="J10:J11"/>
    <mergeCell ref="J3:J4"/>
    <mergeCell ref="F3:F4"/>
    <mergeCell ref="G3:G4"/>
  </mergeCells>
  <pageMargins left="0.70866141732283472" right="0.70866141732283472" top="0.74803149606299213" bottom="0.74803149606299213" header="0.31496062992125984" footer="0.31496062992125984"/>
  <pageSetup paperSize="9" scale="64" fitToHeight="0" orientation="landscape" r:id="rId1"/>
  <headerFooter>
    <oddHeader>&amp;A</oddHeader>
    <oddFooter>&amp;L&amp;6&amp;Z&amp;F
&amp;C&amp;P of &amp;N&amp;R&amp;D</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H85"/>
  <sheetViews>
    <sheetView zoomScale="85" zoomScaleNormal="85" workbookViewId="0">
      <selection activeCell="B28" sqref="B28"/>
    </sheetView>
  </sheetViews>
  <sheetFormatPr defaultRowHeight="14.25" x14ac:dyDescent="0.2"/>
  <cols>
    <col min="1" max="1" width="9.140625" style="15"/>
    <col min="2" max="2" width="28.28515625" style="15" customWidth="1"/>
    <col min="3" max="3" width="25.42578125" style="15" customWidth="1"/>
    <col min="4" max="4" width="29" style="15" customWidth="1"/>
    <col min="5" max="5" width="22.85546875" style="15" customWidth="1"/>
    <col min="6" max="6" width="15.42578125" style="15" customWidth="1"/>
    <col min="7" max="7" width="24" style="15" customWidth="1"/>
    <col min="8" max="8" width="29.7109375" style="15" customWidth="1"/>
    <col min="9" max="16384" width="9.140625" style="15"/>
  </cols>
  <sheetData>
    <row r="1" spans="1:8" ht="20.25" x14ac:dyDescent="0.2">
      <c r="A1" s="61" t="s">
        <v>195</v>
      </c>
    </row>
    <row r="2" spans="1:8" x14ac:dyDescent="0.2">
      <c r="A2" s="62" t="s">
        <v>219</v>
      </c>
    </row>
    <row r="3" spans="1:8" x14ac:dyDescent="0.2">
      <c r="A3" s="62" t="s">
        <v>220</v>
      </c>
    </row>
    <row r="4" spans="1:8" x14ac:dyDescent="0.2">
      <c r="A4" s="62" t="s">
        <v>221</v>
      </c>
    </row>
    <row r="5" spans="1:8" x14ac:dyDescent="0.2">
      <c r="A5" s="62" t="s">
        <v>222</v>
      </c>
    </row>
    <row r="6" spans="1:8" ht="20.25" x14ac:dyDescent="0.2">
      <c r="A6" s="61" t="s">
        <v>196</v>
      </c>
    </row>
    <row r="8" spans="1:8" ht="19.5" thickBot="1" x14ac:dyDescent="0.25">
      <c r="A8" s="63" t="s">
        <v>197</v>
      </c>
    </row>
    <row r="9" spans="1:8" ht="23.25" customHeight="1" x14ac:dyDescent="0.2">
      <c r="A9" s="223"/>
      <c r="B9" s="225" t="s">
        <v>7</v>
      </c>
      <c r="C9" s="227" t="s">
        <v>40</v>
      </c>
      <c r="D9" s="227" t="s">
        <v>41</v>
      </c>
      <c r="E9" s="227" t="s">
        <v>42</v>
      </c>
      <c r="F9" s="64" t="s">
        <v>43</v>
      </c>
      <c r="G9" s="64" t="s">
        <v>45</v>
      </c>
      <c r="H9" s="229" t="s">
        <v>47</v>
      </c>
    </row>
    <row r="10" spans="1:8" ht="15" thickBot="1" x14ac:dyDescent="0.25">
      <c r="A10" s="224"/>
      <c r="B10" s="226"/>
      <c r="C10" s="228"/>
      <c r="D10" s="228"/>
      <c r="E10" s="228"/>
      <c r="F10" s="65" t="s">
        <v>44</v>
      </c>
      <c r="G10" s="65" t="s">
        <v>46</v>
      </c>
      <c r="H10" s="230"/>
    </row>
    <row r="11" spans="1:8" ht="24" customHeight="1" thickBot="1" x14ac:dyDescent="0.25">
      <c r="A11" s="235" t="s">
        <v>8</v>
      </c>
      <c r="B11" s="236"/>
      <c r="C11" s="236"/>
      <c r="D11" s="236"/>
      <c r="E11" s="236"/>
      <c r="F11" s="236"/>
      <c r="G11" s="236"/>
      <c r="H11" s="237"/>
    </row>
    <row r="12" spans="1:8" ht="24" customHeight="1" x14ac:dyDescent="0.2">
      <c r="A12" s="238" t="s">
        <v>9</v>
      </c>
      <c r="B12" s="245" t="s">
        <v>223</v>
      </c>
      <c r="C12" s="241" t="s">
        <v>198</v>
      </c>
      <c r="D12" s="231" t="s">
        <v>218</v>
      </c>
      <c r="E12" s="231" t="s">
        <v>199</v>
      </c>
      <c r="F12" s="231"/>
      <c r="G12" s="231"/>
      <c r="H12" s="66" t="s">
        <v>200</v>
      </c>
    </row>
    <row r="13" spans="1:8" ht="33" customHeight="1" x14ac:dyDescent="0.2">
      <c r="A13" s="239"/>
      <c r="B13" s="148"/>
      <c r="C13" s="242"/>
      <c r="D13" s="247"/>
      <c r="E13" s="244"/>
      <c r="F13" s="244"/>
      <c r="G13" s="244"/>
      <c r="H13" s="66" t="s">
        <v>201</v>
      </c>
    </row>
    <row r="14" spans="1:8" ht="15" thickBot="1" x14ac:dyDescent="0.25">
      <c r="A14" s="240"/>
      <c r="B14" s="246"/>
      <c r="C14" s="243"/>
      <c r="D14" s="248"/>
      <c r="E14" s="232"/>
      <c r="F14" s="232"/>
      <c r="G14" s="232"/>
      <c r="H14" s="67"/>
    </row>
    <row r="15" spans="1:8" ht="18.75" customHeight="1" x14ac:dyDescent="0.2">
      <c r="A15" s="238" t="s">
        <v>11</v>
      </c>
      <c r="B15" s="245" t="s">
        <v>224</v>
      </c>
      <c r="C15" s="241" t="s">
        <v>198</v>
      </c>
      <c r="D15" s="231" t="s">
        <v>218</v>
      </c>
      <c r="E15" s="231" t="s">
        <v>199</v>
      </c>
      <c r="F15" s="233"/>
      <c r="G15" s="233"/>
      <c r="H15" s="68" t="s">
        <v>200</v>
      </c>
    </row>
    <row r="16" spans="1:8" ht="24" x14ac:dyDescent="0.2">
      <c r="A16" s="239"/>
      <c r="B16" s="148"/>
      <c r="C16" s="261"/>
      <c r="D16" s="247"/>
      <c r="E16" s="262"/>
      <c r="F16" s="263"/>
      <c r="G16" s="263"/>
      <c r="H16" s="66" t="s">
        <v>201</v>
      </c>
    </row>
    <row r="17" spans="1:8" ht="15" thickBot="1" x14ac:dyDescent="0.25">
      <c r="A17" s="240"/>
      <c r="B17" s="246"/>
      <c r="C17" s="243"/>
      <c r="D17" s="248"/>
      <c r="E17" s="232"/>
      <c r="F17" s="234"/>
      <c r="G17" s="234"/>
      <c r="H17" s="69"/>
    </row>
    <row r="18" spans="1:8" x14ac:dyDescent="0.2">
      <c r="A18" s="238" t="s">
        <v>12</v>
      </c>
      <c r="B18" s="231" t="s">
        <v>225</v>
      </c>
      <c r="C18" s="231" t="s">
        <v>202</v>
      </c>
      <c r="D18" s="231" t="s">
        <v>203</v>
      </c>
      <c r="E18" s="231" t="s">
        <v>199</v>
      </c>
      <c r="F18" s="233"/>
      <c r="G18" s="233"/>
      <c r="H18" s="259"/>
    </row>
    <row r="19" spans="1:8" ht="45" customHeight="1" thickBot="1" x14ac:dyDescent="0.25">
      <c r="A19" s="240"/>
      <c r="B19" s="256"/>
      <c r="C19" s="232"/>
      <c r="D19" s="232"/>
      <c r="E19" s="232"/>
      <c r="F19" s="234"/>
      <c r="G19" s="234"/>
      <c r="H19" s="260"/>
    </row>
    <row r="20" spans="1:8" x14ac:dyDescent="0.2">
      <c r="A20" s="71"/>
      <c r="B20" s="72"/>
      <c r="C20" s="72"/>
      <c r="D20" s="72"/>
      <c r="E20" s="72"/>
      <c r="F20" s="73"/>
      <c r="G20" s="73"/>
      <c r="H20" s="73"/>
    </row>
    <row r="21" spans="1:8" ht="18.75" x14ac:dyDescent="0.2">
      <c r="A21" s="70" t="s">
        <v>204</v>
      </c>
    </row>
    <row r="22" spans="1:8" x14ac:dyDescent="0.2">
      <c r="A22" s="258"/>
      <c r="B22" s="258" t="s">
        <v>7</v>
      </c>
      <c r="C22" s="257" t="s">
        <v>40</v>
      </c>
      <c r="D22" s="257" t="s">
        <v>41</v>
      </c>
      <c r="E22" s="257" t="s">
        <v>42</v>
      </c>
      <c r="F22" s="75" t="s">
        <v>43</v>
      </c>
      <c r="G22" s="75" t="s">
        <v>45</v>
      </c>
      <c r="H22" s="257" t="s">
        <v>47</v>
      </c>
    </row>
    <row r="23" spans="1:8" ht="24.75" customHeight="1" x14ac:dyDescent="0.2">
      <c r="A23" s="258"/>
      <c r="B23" s="258"/>
      <c r="C23" s="257"/>
      <c r="D23" s="257"/>
      <c r="E23" s="257"/>
      <c r="F23" s="75" t="s">
        <v>44</v>
      </c>
      <c r="G23" s="75" t="s">
        <v>46</v>
      </c>
      <c r="H23" s="257"/>
    </row>
    <row r="24" spans="1:8" ht="15" customHeight="1" thickBot="1" x14ac:dyDescent="0.25">
      <c r="A24" s="286" t="s">
        <v>20</v>
      </c>
      <c r="B24" s="287"/>
      <c r="C24" s="287"/>
      <c r="D24" s="287"/>
      <c r="E24" s="287"/>
      <c r="F24" s="287"/>
      <c r="G24" s="287"/>
      <c r="H24" s="288"/>
    </row>
    <row r="25" spans="1:8" ht="29.25" customHeight="1" x14ac:dyDescent="0.2">
      <c r="A25" s="289" t="s">
        <v>21</v>
      </c>
      <c r="B25" s="82" t="s">
        <v>22</v>
      </c>
      <c r="C25" s="254" t="s">
        <v>206</v>
      </c>
      <c r="D25" s="254" t="s">
        <v>207</v>
      </c>
      <c r="E25" s="254" t="s">
        <v>208</v>
      </c>
      <c r="F25" s="254" t="s">
        <v>209</v>
      </c>
      <c r="G25" s="254" t="s">
        <v>210</v>
      </c>
      <c r="H25" s="291"/>
    </row>
    <row r="26" spans="1:8" ht="60.75" thickBot="1" x14ac:dyDescent="0.25">
      <c r="A26" s="290"/>
      <c r="B26" s="83" t="s">
        <v>205</v>
      </c>
      <c r="C26" s="255"/>
      <c r="D26" s="255"/>
      <c r="E26" s="255"/>
      <c r="F26" s="255"/>
      <c r="G26" s="255"/>
      <c r="H26" s="292"/>
    </row>
    <row r="27" spans="1:8" ht="33.75" customHeight="1" x14ac:dyDescent="0.2">
      <c r="A27" s="289" t="s">
        <v>23</v>
      </c>
      <c r="B27" s="2" t="s">
        <v>24</v>
      </c>
      <c r="C27" s="254" t="s">
        <v>211</v>
      </c>
      <c r="D27" s="254" t="s">
        <v>212</v>
      </c>
      <c r="E27" s="254" t="s">
        <v>213</v>
      </c>
      <c r="F27" s="254" t="s">
        <v>209</v>
      </c>
      <c r="G27" s="254" t="s">
        <v>210</v>
      </c>
      <c r="H27" s="291" t="s">
        <v>200</v>
      </c>
    </row>
    <row r="28" spans="1:8" ht="72.75" thickBot="1" x14ac:dyDescent="0.25">
      <c r="A28" s="290"/>
      <c r="B28" s="1" t="s">
        <v>25</v>
      </c>
      <c r="C28" s="255"/>
      <c r="D28" s="255"/>
      <c r="E28" s="255"/>
      <c r="F28" s="255"/>
      <c r="G28" s="255"/>
      <c r="H28" s="292"/>
    </row>
    <row r="29" spans="1:8" ht="33" customHeight="1" x14ac:dyDescent="0.2">
      <c r="A29" s="289" t="s">
        <v>26</v>
      </c>
      <c r="B29" s="82" t="s">
        <v>27</v>
      </c>
      <c r="C29" s="254" t="s">
        <v>214</v>
      </c>
      <c r="D29" s="254" t="s">
        <v>207</v>
      </c>
      <c r="E29" s="254" t="s">
        <v>208</v>
      </c>
      <c r="F29" s="254" t="s">
        <v>209</v>
      </c>
      <c r="G29" s="254" t="s">
        <v>210</v>
      </c>
      <c r="H29" s="291"/>
    </row>
    <row r="30" spans="1:8" ht="60.75" thickBot="1" x14ac:dyDescent="0.25">
      <c r="A30" s="290"/>
      <c r="B30" s="83" t="s">
        <v>28</v>
      </c>
      <c r="C30" s="255"/>
      <c r="D30" s="255"/>
      <c r="E30" s="255"/>
      <c r="F30" s="255"/>
      <c r="G30" s="255"/>
      <c r="H30" s="292"/>
    </row>
    <row r="31" spans="1:8" ht="45" x14ac:dyDescent="0.2">
      <c r="A31" s="289" t="s">
        <v>29</v>
      </c>
      <c r="B31" s="2" t="s">
        <v>30</v>
      </c>
      <c r="C31" s="254" t="s">
        <v>215</v>
      </c>
      <c r="D31" s="254" t="s">
        <v>207</v>
      </c>
      <c r="E31" s="254" t="s">
        <v>213</v>
      </c>
      <c r="F31" s="254" t="s">
        <v>209</v>
      </c>
      <c r="G31" s="254" t="s">
        <v>210</v>
      </c>
      <c r="H31" s="84" t="s">
        <v>216</v>
      </c>
    </row>
    <row r="32" spans="1:8" ht="108.75" thickBot="1" x14ac:dyDescent="0.25">
      <c r="A32" s="290"/>
      <c r="B32" s="83" t="s">
        <v>31</v>
      </c>
      <c r="C32" s="255"/>
      <c r="D32" s="255"/>
      <c r="E32" s="255"/>
      <c r="F32" s="255"/>
      <c r="G32" s="255"/>
      <c r="H32" s="85" t="s">
        <v>217</v>
      </c>
    </row>
    <row r="33" spans="1:8" ht="18.75" x14ac:dyDescent="0.2">
      <c r="A33" s="70"/>
    </row>
    <row r="35" spans="1:8" ht="19.5" thickBot="1" x14ac:dyDescent="0.25">
      <c r="A35" s="60" t="s">
        <v>226</v>
      </c>
    </row>
    <row r="36" spans="1:8" x14ac:dyDescent="0.2">
      <c r="A36" s="249"/>
      <c r="B36" s="251" t="s">
        <v>7</v>
      </c>
      <c r="C36" s="251" t="s">
        <v>40</v>
      </c>
      <c r="D36" s="251" t="s">
        <v>41</v>
      </c>
      <c r="E36" s="251" t="s">
        <v>42</v>
      </c>
      <c r="F36" s="6" t="s">
        <v>43</v>
      </c>
      <c r="G36" s="6" t="s">
        <v>45</v>
      </c>
      <c r="H36" s="252" t="s">
        <v>47</v>
      </c>
    </row>
    <row r="37" spans="1:8" ht="15" thickBot="1" x14ac:dyDescent="0.25">
      <c r="A37" s="250"/>
      <c r="B37" s="212"/>
      <c r="C37" s="212"/>
      <c r="D37" s="212"/>
      <c r="E37" s="212"/>
      <c r="F37" s="7" t="s">
        <v>44</v>
      </c>
      <c r="G37" s="7" t="s">
        <v>46</v>
      </c>
      <c r="H37" s="253"/>
    </row>
    <row r="38" spans="1:8" ht="15" thickBot="1" x14ac:dyDescent="0.25">
      <c r="A38" s="270" t="s">
        <v>48</v>
      </c>
      <c r="B38" s="271"/>
      <c r="C38" s="271"/>
      <c r="D38" s="271"/>
      <c r="E38" s="271"/>
      <c r="F38" s="271"/>
      <c r="G38" s="271"/>
      <c r="H38" s="272"/>
    </row>
    <row r="39" spans="1:8" ht="24" x14ac:dyDescent="0.2">
      <c r="A39" s="264">
        <v>1.1000000000000001</v>
      </c>
      <c r="B39" s="2" t="s">
        <v>50</v>
      </c>
      <c r="C39" s="266" t="s">
        <v>227</v>
      </c>
      <c r="D39" s="266" t="s">
        <v>228</v>
      </c>
      <c r="E39" s="266" t="s">
        <v>208</v>
      </c>
      <c r="F39" s="1" t="s">
        <v>229</v>
      </c>
      <c r="G39" s="266" t="s">
        <v>231</v>
      </c>
      <c r="H39" s="273"/>
    </row>
    <row r="40" spans="1:8" ht="48.75" thickBot="1" x14ac:dyDescent="0.25">
      <c r="A40" s="265"/>
      <c r="B40" s="1" t="s">
        <v>51</v>
      </c>
      <c r="C40" s="267"/>
      <c r="D40" s="267"/>
      <c r="E40" s="267"/>
      <c r="F40" s="1" t="s">
        <v>230</v>
      </c>
      <c r="G40" s="267"/>
      <c r="H40" s="274"/>
    </row>
    <row r="41" spans="1:8" ht="24" x14ac:dyDescent="0.2">
      <c r="A41" s="264">
        <v>1.2</v>
      </c>
      <c r="B41" s="36" t="s">
        <v>52</v>
      </c>
      <c r="C41" s="266" t="s">
        <v>227</v>
      </c>
      <c r="D41" s="266" t="s">
        <v>228</v>
      </c>
      <c r="E41" s="266" t="s">
        <v>208</v>
      </c>
      <c r="F41" s="77" t="s">
        <v>229</v>
      </c>
      <c r="G41" s="266" t="s">
        <v>231</v>
      </c>
      <c r="H41" s="268" t="s">
        <v>232</v>
      </c>
    </row>
    <row r="42" spans="1:8" ht="24.75" thickBot="1" x14ac:dyDescent="0.25">
      <c r="A42" s="265"/>
      <c r="B42" s="38" t="s">
        <v>53</v>
      </c>
      <c r="C42" s="267"/>
      <c r="D42" s="267"/>
      <c r="E42" s="267"/>
      <c r="F42" s="38" t="s">
        <v>230</v>
      </c>
      <c r="G42" s="267"/>
      <c r="H42" s="269"/>
    </row>
    <row r="43" spans="1:8" ht="24" x14ac:dyDescent="0.2">
      <c r="A43" s="264">
        <v>1.3</v>
      </c>
      <c r="B43" s="2" t="s">
        <v>54</v>
      </c>
      <c r="C43" s="266" t="s">
        <v>227</v>
      </c>
      <c r="D43" s="266" t="s">
        <v>228</v>
      </c>
      <c r="E43" s="266" t="s">
        <v>208</v>
      </c>
      <c r="F43" s="1" t="s">
        <v>229</v>
      </c>
      <c r="G43" s="266" t="s">
        <v>231</v>
      </c>
      <c r="H43" s="273"/>
    </row>
    <row r="44" spans="1:8" ht="36.75" thickBot="1" x14ac:dyDescent="0.25">
      <c r="A44" s="265"/>
      <c r="B44" s="1" t="s">
        <v>55</v>
      </c>
      <c r="C44" s="267"/>
      <c r="D44" s="267"/>
      <c r="E44" s="267"/>
      <c r="F44" s="1" t="s">
        <v>230</v>
      </c>
      <c r="G44" s="267"/>
      <c r="H44" s="274"/>
    </row>
    <row r="45" spans="1:8" ht="24" x14ac:dyDescent="0.2">
      <c r="A45" s="264">
        <v>1.4</v>
      </c>
      <c r="B45" s="36" t="s">
        <v>56</v>
      </c>
      <c r="C45" s="266" t="s">
        <v>227</v>
      </c>
      <c r="D45" s="266" t="s">
        <v>228</v>
      </c>
      <c r="E45" s="266" t="s">
        <v>208</v>
      </c>
      <c r="F45" s="77" t="s">
        <v>229</v>
      </c>
      <c r="G45" s="266" t="s">
        <v>231</v>
      </c>
      <c r="H45" s="273"/>
    </row>
    <row r="46" spans="1:8" ht="36.75" thickBot="1" x14ac:dyDescent="0.25">
      <c r="A46" s="265"/>
      <c r="B46" s="38" t="s">
        <v>233</v>
      </c>
      <c r="C46" s="267"/>
      <c r="D46" s="267"/>
      <c r="E46" s="267"/>
      <c r="F46" s="38" t="s">
        <v>230</v>
      </c>
      <c r="G46" s="267"/>
      <c r="H46" s="274"/>
    </row>
    <row r="47" spans="1:8" ht="24" x14ac:dyDescent="0.2">
      <c r="A47" s="264">
        <v>1.5</v>
      </c>
      <c r="B47" s="2" t="s">
        <v>57</v>
      </c>
      <c r="C47" s="1" t="s">
        <v>234</v>
      </c>
      <c r="D47" s="266" t="s">
        <v>207</v>
      </c>
      <c r="E47" s="266" t="s">
        <v>213</v>
      </c>
      <c r="F47" s="1" t="s">
        <v>229</v>
      </c>
      <c r="G47" s="266" t="s">
        <v>231</v>
      </c>
      <c r="H47" s="268" t="s">
        <v>236</v>
      </c>
    </row>
    <row r="48" spans="1:8" ht="36.75" thickBot="1" x14ac:dyDescent="0.25">
      <c r="A48" s="265"/>
      <c r="B48" s="1" t="s">
        <v>58</v>
      </c>
      <c r="C48" s="1" t="s">
        <v>235</v>
      </c>
      <c r="D48" s="267"/>
      <c r="E48" s="267"/>
      <c r="F48" s="1" t="s">
        <v>230</v>
      </c>
      <c r="G48" s="267"/>
      <c r="H48" s="269"/>
    </row>
    <row r="49" spans="1:8" ht="24" x14ac:dyDescent="0.2">
      <c r="A49" s="264">
        <v>1.6</v>
      </c>
      <c r="B49" s="36" t="s">
        <v>59</v>
      </c>
      <c r="C49" s="266" t="s">
        <v>237</v>
      </c>
      <c r="D49" s="266" t="s">
        <v>207</v>
      </c>
      <c r="E49" s="266" t="s">
        <v>238</v>
      </c>
      <c r="F49" s="77" t="s">
        <v>229</v>
      </c>
      <c r="G49" s="266" t="s">
        <v>231</v>
      </c>
      <c r="H49" s="268" t="s">
        <v>239</v>
      </c>
    </row>
    <row r="50" spans="1:8" ht="24.75" thickBot="1" x14ac:dyDescent="0.25">
      <c r="A50" s="265"/>
      <c r="B50" s="38" t="s">
        <v>60</v>
      </c>
      <c r="C50" s="267"/>
      <c r="D50" s="267"/>
      <c r="E50" s="267"/>
      <c r="F50" s="38" t="s">
        <v>230</v>
      </c>
      <c r="G50" s="267"/>
      <c r="H50" s="269"/>
    </row>
    <row r="51" spans="1:8" ht="15" thickBot="1" x14ac:dyDescent="0.25">
      <c r="A51" s="275" t="s">
        <v>240</v>
      </c>
      <c r="B51" s="276"/>
      <c r="C51" s="276"/>
      <c r="D51" s="276"/>
      <c r="E51" s="276"/>
      <c r="F51" s="276"/>
      <c r="G51" s="276"/>
      <c r="H51" s="277"/>
    </row>
    <row r="52" spans="1:8" ht="36" x14ac:dyDescent="0.2">
      <c r="A52" s="264">
        <v>2.1</v>
      </c>
      <c r="B52" s="36" t="s">
        <v>82</v>
      </c>
      <c r="C52" s="266" t="s">
        <v>234</v>
      </c>
      <c r="D52" s="266" t="s">
        <v>207</v>
      </c>
      <c r="E52" s="266" t="s">
        <v>238</v>
      </c>
      <c r="F52" s="266" t="s">
        <v>229</v>
      </c>
      <c r="G52" s="266" t="s">
        <v>210</v>
      </c>
      <c r="H52" s="78" t="s">
        <v>241</v>
      </c>
    </row>
    <row r="53" spans="1:8" ht="60.75" thickBot="1" x14ac:dyDescent="0.25">
      <c r="A53" s="265"/>
      <c r="B53" s="38" t="s">
        <v>83</v>
      </c>
      <c r="C53" s="267"/>
      <c r="D53" s="267"/>
      <c r="E53" s="267"/>
      <c r="F53" s="267"/>
      <c r="G53" s="267"/>
      <c r="H53" s="39" t="s">
        <v>217</v>
      </c>
    </row>
    <row r="54" spans="1:8" x14ac:dyDescent="0.2">
      <c r="A54" s="264">
        <v>2.2000000000000002</v>
      </c>
      <c r="B54" s="2" t="s">
        <v>84</v>
      </c>
      <c r="C54" s="266" t="s">
        <v>234</v>
      </c>
      <c r="D54" s="266" t="s">
        <v>207</v>
      </c>
      <c r="E54" s="266" t="s">
        <v>238</v>
      </c>
      <c r="F54" s="266" t="s">
        <v>229</v>
      </c>
      <c r="G54" s="266" t="s">
        <v>210</v>
      </c>
      <c r="H54" s="268" t="s">
        <v>242</v>
      </c>
    </row>
    <row r="55" spans="1:8" ht="60.75" thickBot="1" x14ac:dyDescent="0.25">
      <c r="A55" s="265"/>
      <c r="B55" s="1" t="s">
        <v>85</v>
      </c>
      <c r="C55" s="267"/>
      <c r="D55" s="267"/>
      <c r="E55" s="267"/>
      <c r="F55" s="267"/>
      <c r="G55" s="267"/>
      <c r="H55" s="269"/>
    </row>
    <row r="56" spans="1:8" x14ac:dyDescent="0.2">
      <c r="A56" s="264">
        <v>2.2999999999999998</v>
      </c>
      <c r="B56" s="36" t="s">
        <v>243</v>
      </c>
      <c r="C56" s="266" t="s">
        <v>234</v>
      </c>
      <c r="D56" s="266" t="s">
        <v>207</v>
      </c>
      <c r="E56" s="266" t="s">
        <v>238</v>
      </c>
      <c r="F56" s="266" t="s">
        <v>229</v>
      </c>
      <c r="G56" s="266" t="s">
        <v>210</v>
      </c>
      <c r="H56" s="268" t="s">
        <v>232</v>
      </c>
    </row>
    <row r="57" spans="1:8" ht="48.75" thickBot="1" x14ac:dyDescent="0.25">
      <c r="A57" s="265"/>
      <c r="B57" s="38" t="s">
        <v>244</v>
      </c>
      <c r="C57" s="267"/>
      <c r="D57" s="267"/>
      <c r="E57" s="267"/>
      <c r="F57" s="267"/>
      <c r="G57" s="267"/>
      <c r="H57" s="269"/>
    </row>
    <row r="58" spans="1:8" x14ac:dyDescent="0.2">
      <c r="A58" s="264">
        <v>2.4</v>
      </c>
      <c r="B58" s="2" t="s">
        <v>86</v>
      </c>
      <c r="C58" s="266" t="s">
        <v>234</v>
      </c>
      <c r="D58" s="266" t="s">
        <v>207</v>
      </c>
      <c r="E58" s="266" t="s">
        <v>238</v>
      </c>
      <c r="F58" s="266" t="s">
        <v>229</v>
      </c>
      <c r="G58" s="266" t="s">
        <v>210</v>
      </c>
      <c r="H58" s="268" t="s">
        <v>217</v>
      </c>
    </row>
    <row r="59" spans="1:8" ht="72.75" thickBot="1" x14ac:dyDescent="0.25">
      <c r="A59" s="265"/>
      <c r="B59" s="1" t="s">
        <v>87</v>
      </c>
      <c r="C59" s="267"/>
      <c r="D59" s="267"/>
      <c r="E59" s="267"/>
      <c r="F59" s="267"/>
      <c r="G59" s="267"/>
      <c r="H59" s="269"/>
    </row>
    <row r="60" spans="1:8" ht="15" thickBot="1" x14ac:dyDescent="0.25">
      <c r="A60" s="280" t="s">
        <v>245</v>
      </c>
      <c r="B60" s="281"/>
      <c r="C60" s="281"/>
      <c r="D60" s="281"/>
      <c r="E60" s="281"/>
      <c r="F60" s="281"/>
      <c r="G60" s="281"/>
      <c r="H60" s="282"/>
    </row>
    <row r="61" spans="1:8" x14ac:dyDescent="0.2">
      <c r="A61" s="264">
        <v>3.1</v>
      </c>
      <c r="B61" s="2" t="s">
        <v>98</v>
      </c>
      <c r="C61" s="266" t="s">
        <v>246</v>
      </c>
      <c r="D61" s="266" t="s">
        <v>207</v>
      </c>
      <c r="E61" s="266" t="s">
        <v>238</v>
      </c>
      <c r="F61" s="266" t="s">
        <v>229</v>
      </c>
      <c r="G61" s="266" t="s">
        <v>210</v>
      </c>
      <c r="H61" s="268" t="s">
        <v>217</v>
      </c>
    </row>
    <row r="62" spans="1:8" ht="96.75" thickBot="1" x14ac:dyDescent="0.25">
      <c r="A62" s="265"/>
      <c r="B62" s="1" t="s">
        <v>99</v>
      </c>
      <c r="C62" s="267"/>
      <c r="D62" s="267"/>
      <c r="E62" s="267"/>
      <c r="F62" s="267"/>
      <c r="G62" s="267"/>
      <c r="H62" s="269"/>
    </row>
    <row r="63" spans="1:8" ht="24" x14ac:dyDescent="0.2">
      <c r="A63" s="264">
        <v>3.2</v>
      </c>
      <c r="B63" s="278" t="s">
        <v>100</v>
      </c>
      <c r="C63" s="266" t="s">
        <v>247</v>
      </c>
      <c r="D63" s="266" t="s">
        <v>248</v>
      </c>
      <c r="E63" s="266" t="s">
        <v>208</v>
      </c>
      <c r="F63" s="77" t="s">
        <v>229</v>
      </c>
      <c r="G63" s="266" t="s">
        <v>231</v>
      </c>
      <c r="H63" s="78" t="s">
        <v>217</v>
      </c>
    </row>
    <row r="64" spans="1:8" ht="24.75" thickBot="1" x14ac:dyDescent="0.25">
      <c r="A64" s="265"/>
      <c r="B64" s="279"/>
      <c r="C64" s="267"/>
      <c r="D64" s="267"/>
      <c r="E64" s="267"/>
      <c r="F64" s="38" t="s">
        <v>230</v>
      </c>
      <c r="G64" s="267"/>
      <c r="H64" s="39" t="s">
        <v>249</v>
      </c>
    </row>
    <row r="65" spans="1:8" ht="24" x14ac:dyDescent="0.2">
      <c r="A65" s="264">
        <v>3.3</v>
      </c>
      <c r="B65" s="2" t="s">
        <v>101</v>
      </c>
      <c r="C65" s="266" t="s">
        <v>250</v>
      </c>
      <c r="D65" s="266" t="s">
        <v>248</v>
      </c>
      <c r="E65" s="266" t="s">
        <v>208</v>
      </c>
      <c r="F65" s="1" t="s">
        <v>229</v>
      </c>
      <c r="G65" s="266" t="s">
        <v>231</v>
      </c>
      <c r="H65" s="50" t="s">
        <v>217</v>
      </c>
    </row>
    <row r="66" spans="1:8" ht="24.75" thickBot="1" x14ac:dyDescent="0.25">
      <c r="A66" s="265"/>
      <c r="B66" s="1" t="s">
        <v>102</v>
      </c>
      <c r="C66" s="267"/>
      <c r="D66" s="267"/>
      <c r="E66" s="267"/>
      <c r="F66" s="1" t="s">
        <v>230</v>
      </c>
      <c r="G66" s="267"/>
      <c r="H66" s="50" t="s">
        <v>251</v>
      </c>
    </row>
    <row r="67" spans="1:8" ht="24" x14ac:dyDescent="0.2">
      <c r="A67" s="264">
        <v>3.4</v>
      </c>
      <c r="B67" s="36" t="s">
        <v>103</v>
      </c>
      <c r="C67" s="266" t="s">
        <v>252</v>
      </c>
      <c r="D67" s="266" t="s">
        <v>207</v>
      </c>
      <c r="E67" s="266" t="s">
        <v>253</v>
      </c>
      <c r="F67" s="77" t="s">
        <v>229</v>
      </c>
      <c r="G67" s="266" t="s">
        <v>231</v>
      </c>
      <c r="H67" s="78" t="s">
        <v>217</v>
      </c>
    </row>
    <row r="68" spans="1:8" ht="48.75" thickBot="1" x14ac:dyDescent="0.25">
      <c r="A68" s="265"/>
      <c r="B68" s="38" t="s">
        <v>104</v>
      </c>
      <c r="C68" s="267"/>
      <c r="D68" s="267"/>
      <c r="E68" s="267"/>
      <c r="F68" s="38" t="s">
        <v>230</v>
      </c>
      <c r="G68" s="267"/>
      <c r="H68" s="39" t="s">
        <v>254</v>
      </c>
    </row>
    <row r="69" spans="1:8" ht="24" x14ac:dyDescent="0.2">
      <c r="A69" s="264">
        <v>3.5</v>
      </c>
      <c r="B69" s="2" t="s">
        <v>105</v>
      </c>
      <c r="C69" s="266" t="s">
        <v>252</v>
      </c>
      <c r="D69" s="266" t="s">
        <v>207</v>
      </c>
      <c r="E69" s="266" t="s">
        <v>253</v>
      </c>
      <c r="F69" s="1" t="s">
        <v>229</v>
      </c>
      <c r="G69" s="266" t="s">
        <v>231</v>
      </c>
      <c r="H69" s="268" t="s">
        <v>217</v>
      </c>
    </row>
    <row r="70" spans="1:8" ht="60.75" thickBot="1" x14ac:dyDescent="0.25">
      <c r="A70" s="265"/>
      <c r="B70" s="1" t="s">
        <v>106</v>
      </c>
      <c r="C70" s="267"/>
      <c r="D70" s="267"/>
      <c r="E70" s="267"/>
      <c r="F70" s="1" t="s">
        <v>230</v>
      </c>
      <c r="G70" s="267"/>
      <c r="H70" s="269"/>
    </row>
    <row r="71" spans="1:8" ht="15" thickBot="1" x14ac:dyDescent="0.25">
      <c r="A71" s="283" t="s">
        <v>255</v>
      </c>
      <c r="B71" s="284"/>
      <c r="C71" s="284"/>
      <c r="D71" s="284"/>
      <c r="E71" s="284"/>
      <c r="F71" s="284"/>
      <c r="G71" s="284"/>
      <c r="H71" s="285"/>
    </row>
    <row r="72" spans="1:8" ht="24" x14ac:dyDescent="0.2">
      <c r="A72" s="264">
        <v>4.0999999999999996</v>
      </c>
      <c r="B72" s="2" t="s">
        <v>256</v>
      </c>
      <c r="C72" s="266" t="s">
        <v>252</v>
      </c>
      <c r="D72" s="266" t="s">
        <v>207</v>
      </c>
      <c r="E72" s="266" t="s">
        <v>208</v>
      </c>
      <c r="F72" s="266"/>
      <c r="G72" s="266"/>
      <c r="H72" s="273"/>
    </row>
    <row r="73" spans="1:8" ht="72.75" thickBot="1" x14ac:dyDescent="0.25">
      <c r="A73" s="265"/>
      <c r="B73" s="1" t="s">
        <v>257</v>
      </c>
      <c r="C73" s="267"/>
      <c r="D73" s="267"/>
      <c r="E73" s="267"/>
      <c r="F73" s="267"/>
      <c r="G73" s="267"/>
      <c r="H73" s="274"/>
    </row>
    <row r="74" spans="1:8" ht="24" x14ac:dyDescent="0.2">
      <c r="A74" s="264">
        <v>4.2</v>
      </c>
      <c r="B74" s="36" t="s">
        <v>258</v>
      </c>
      <c r="C74" s="266" t="s">
        <v>252</v>
      </c>
      <c r="D74" s="266" t="s">
        <v>207</v>
      </c>
      <c r="E74" s="266" t="s">
        <v>208</v>
      </c>
      <c r="F74" s="266" t="s">
        <v>229</v>
      </c>
      <c r="G74" s="266" t="s">
        <v>210</v>
      </c>
      <c r="H74" s="273"/>
    </row>
    <row r="75" spans="1:8" ht="84.75" thickBot="1" x14ac:dyDescent="0.25">
      <c r="A75" s="265"/>
      <c r="B75" s="38" t="s">
        <v>259</v>
      </c>
      <c r="C75" s="267"/>
      <c r="D75" s="267"/>
      <c r="E75" s="267"/>
      <c r="F75" s="267"/>
      <c r="G75" s="267"/>
      <c r="H75" s="274"/>
    </row>
    <row r="76" spans="1:8" x14ac:dyDescent="0.2">
      <c r="A76" s="264">
        <v>4.3</v>
      </c>
      <c r="B76" s="2" t="s">
        <v>260</v>
      </c>
      <c r="C76" s="266" t="s">
        <v>252</v>
      </c>
      <c r="D76" s="266" t="s">
        <v>207</v>
      </c>
      <c r="E76" s="266" t="s">
        <v>208</v>
      </c>
      <c r="F76" s="266" t="s">
        <v>229</v>
      </c>
      <c r="G76" s="266" t="s">
        <v>210</v>
      </c>
      <c r="H76" s="273"/>
    </row>
    <row r="77" spans="1:8" ht="36.75" thickBot="1" x14ac:dyDescent="0.25">
      <c r="A77" s="265"/>
      <c r="B77" s="1" t="s">
        <v>261</v>
      </c>
      <c r="C77" s="267"/>
      <c r="D77" s="267"/>
      <c r="E77" s="267"/>
      <c r="F77" s="267"/>
      <c r="G77" s="267"/>
      <c r="H77" s="274"/>
    </row>
    <row r="78" spans="1:8" ht="15" thickBot="1" x14ac:dyDescent="0.25">
      <c r="A78" s="293" t="s">
        <v>262</v>
      </c>
      <c r="B78" s="294"/>
      <c r="C78" s="294"/>
      <c r="D78" s="294"/>
      <c r="E78" s="294"/>
      <c r="F78" s="294"/>
      <c r="G78" s="294"/>
      <c r="H78" s="295"/>
    </row>
    <row r="79" spans="1:8" ht="48.75" thickBot="1" x14ac:dyDescent="0.25">
      <c r="A79" s="37">
        <v>5.0999999999999996</v>
      </c>
      <c r="B79" s="2" t="s">
        <v>263</v>
      </c>
      <c r="C79" s="1" t="s">
        <v>264</v>
      </c>
      <c r="D79" s="1" t="s">
        <v>265</v>
      </c>
      <c r="E79" s="1" t="s">
        <v>266</v>
      </c>
      <c r="F79" s="1"/>
      <c r="G79" s="1"/>
      <c r="H79" s="76"/>
    </row>
    <row r="80" spans="1:8" ht="48.75" thickBot="1" x14ac:dyDescent="0.25">
      <c r="A80" s="49">
        <v>5.2</v>
      </c>
      <c r="B80" s="79" t="s">
        <v>267</v>
      </c>
      <c r="C80" s="80" t="s">
        <v>264</v>
      </c>
      <c r="D80" s="80" t="s">
        <v>265</v>
      </c>
      <c r="E80" s="80" t="s">
        <v>266</v>
      </c>
      <c r="F80" s="80"/>
      <c r="G80" s="80"/>
      <c r="H80" s="81" t="s">
        <v>268</v>
      </c>
    </row>
    <row r="81" spans="1:8" ht="60.75" thickBot="1" x14ac:dyDescent="0.25">
      <c r="A81" s="37">
        <v>5.3</v>
      </c>
      <c r="B81" s="2" t="s">
        <v>269</v>
      </c>
      <c r="C81" s="1" t="s">
        <v>270</v>
      </c>
      <c r="D81" s="1" t="s">
        <v>207</v>
      </c>
      <c r="E81" s="1" t="s">
        <v>264</v>
      </c>
      <c r="F81" s="1"/>
      <c r="G81" s="1"/>
      <c r="H81" s="76"/>
    </row>
    <row r="82" spans="1:8" ht="24" x14ac:dyDescent="0.2">
      <c r="A82" s="264">
        <v>5.4</v>
      </c>
      <c r="B82" s="36" t="s">
        <v>271</v>
      </c>
      <c r="C82" s="266" t="s">
        <v>273</v>
      </c>
      <c r="D82" s="266" t="s">
        <v>207</v>
      </c>
      <c r="E82" s="266" t="s">
        <v>238</v>
      </c>
      <c r="F82" s="266" t="s">
        <v>229</v>
      </c>
      <c r="G82" s="266" t="s">
        <v>210</v>
      </c>
      <c r="H82" s="273"/>
    </row>
    <row r="83" spans="1:8" ht="36.75" thickBot="1" x14ac:dyDescent="0.25">
      <c r="A83" s="265"/>
      <c r="B83" s="38" t="s">
        <v>272</v>
      </c>
      <c r="C83" s="267"/>
      <c r="D83" s="267"/>
      <c r="E83" s="267"/>
      <c r="F83" s="267"/>
      <c r="G83" s="267"/>
      <c r="H83" s="274"/>
    </row>
    <row r="84" spans="1:8" x14ac:dyDescent="0.2">
      <c r="A84" s="264">
        <v>5.5</v>
      </c>
      <c r="B84" s="2" t="s">
        <v>274</v>
      </c>
      <c r="C84" s="266" t="s">
        <v>234</v>
      </c>
      <c r="D84" s="266" t="s">
        <v>207</v>
      </c>
      <c r="E84" s="266" t="s">
        <v>238</v>
      </c>
      <c r="F84" s="266" t="s">
        <v>229</v>
      </c>
      <c r="G84" s="266" t="s">
        <v>210</v>
      </c>
      <c r="H84" s="273"/>
    </row>
    <row r="85" spans="1:8" ht="36.75" thickBot="1" x14ac:dyDescent="0.25">
      <c r="A85" s="265"/>
      <c r="B85" s="38" t="s">
        <v>275</v>
      </c>
      <c r="C85" s="267"/>
      <c r="D85" s="267"/>
      <c r="E85" s="267"/>
      <c r="F85" s="267"/>
      <c r="G85" s="267"/>
      <c r="H85" s="274"/>
    </row>
  </sheetData>
  <mergeCells count="200">
    <mergeCell ref="C22:C23"/>
    <mergeCell ref="D22:D23"/>
    <mergeCell ref="H29:H30"/>
    <mergeCell ref="A31:A32"/>
    <mergeCell ref="C31:C32"/>
    <mergeCell ref="D31:D32"/>
    <mergeCell ref="E31:E32"/>
    <mergeCell ref="F31:F32"/>
    <mergeCell ref="G31:G32"/>
    <mergeCell ref="D27:D28"/>
    <mergeCell ref="E27:E28"/>
    <mergeCell ref="F27:F28"/>
    <mergeCell ref="G27:G28"/>
    <mergeCell ref="H27:H28"/>
    <mergeCell ref="A29:A30"/>
    <mergeCell ref="C29:C30"/>
    <mergeCell ref="D29:D30"/>
    <mergeCell ref="E29:E30"/>
    <mergeCell ref="F29:F30"/>
    <mergeCell ref="H84:H85"/>
    <mergeCell ref="A24:H24"/>
    <mergeCell ref="A25:A26"/>
    <mergeCell ref="C25:C26"/>
    <mergeCell ref="D25:D26"/>
    <mergeCell ref="E25:E26"/>
    <mergeCell ref="F25:F26"/>
    <mergeCell ref="G25:G26"/>
    <mergeCell ref="H25:H26"/>
    <mergeCell ref="A27:A28"/>
    <mergeCell ref="A84:A85"/>
    <mergeCell ref="C84:C85"/>
    <mergeCell ref="D84:D85"/>
    <mergeCell ref="E84:E85"/>
    <mergeCell ref="F84:F85"/>
    <mergeCell ref="G84:G85"/>
    <mergeCell ref="A78:H78"/>
    <mergeCell ref="A82:A83"/>
    <mergeCell ref="C82:C83"/>
    <mergeCell ref="D82:D83"/>
    <mergeCell ref="E82:E83"/>
    <mergeCell ref="F82:F83"/>
    <mergeCell ref="G82:G83"/>
    <mergeCell ref="H82:H83"/>
    <mergeCell ref="H74:H75"/>
    <mergeCell ref="A76:A77"/>
    <mergeCell ref="C76:C77"/>
    <mergeCell ref="D76:D77"/>
    <mergeCell ref="E76:E77"/>
    <mergeCell ref="F76:F77"/>
    <mergeCell ref="G76:G77"/>
    <mergeCell ref="H76:H77"/>
    <mergeCell ref="A74:A75"/>
    <mergeCell ref="C74:C75"/>
    <mergeCell ref="D74:D75"/>
    <mergeCell ref="E74:E75"/>
    <mergeCell ref="F74:F75"/>
    <mergeCell ref="G74:G75"/>
    <mergeCell ref="A71:H71"/>
    <mergeCell ref="A72:A73"/>
    <mergeCell ref="C72:C73"/>
    <mergeCell ref="D72:D73"/>
    <mergeCell ref="E72:E73"/>
    <mergeCell ref="F72:F73"/>
    <mergeCell ref="G72:G73"/>
    <mergeCell ref="H72:H73"/>
    <mergeCell ref="A69:A70"/>
    <mergeCell ref="C69:C70"/>
    <mergeCell ref="D69:D70"/>
    <mergeCell ref="E69:E70"/>
    <mergeCell ref="G69:G70"/>
    <mergeCell ref="H69:H70"/>
    <mergeCell ref="A65:A66"/>
    <mergeCell ref="C65:C66"/>
    <mergeCell ref="D65:D66"/>
    <mergeCell ref="E65:E66"/>
    <mergeCell ref="G65:G66"/>
    <mergeCell ref="A67:A68"/>
    <mergeCell ref="C67:C68"/>
    <mergeCell ref="D67:D68"/>
    <mergeCell ref="E67:E68"/>
    <mergeCell ref="G67:G68"/>
    <mergeCell ref="A63:A64"/>
    <mergeCell ref="B63:B64"/>
    <mergeCell ref="C63:C64"/>
    <mergeCell ref="D63:D64"/>
    <mergeCell ref="E63:E64"/>
    <mergeCell ref="G63:G64"/>
    <mergeCell ref="H58:H59"/>
    <mergeCell ref="A60:H60"/>
    <mergeCell ref="A61:A62"/>
    <mergeCell ref="C61:C62"/>
    <mergeCell ref="D61:D62"/>
    <mergeCell ref="E61:E62"/>
    <mergeCell ref="F61:F62"/>
    <mergeCell ref="G61:G62"/>
    <mergeCell ref="H61:H62"/>
    <mergeCell ref="A58:A59"/>
    <mergeCell ref="C58:C59"/>
    <mergeCell ref="D58:D59"/>
    <mergeCell ref="E58:E59"/>
    <mergeCell ref="F58:F59"/>
    <mergeCell ref="G58:G59"/>
    <mergeCell ref="H54:H55"/>
    <mergeCell ref="A56:A57"/>
    <mergeCell ref="C56:C57"/>
    <mergeCell ref="D56:D57"/>
    <mergeCell ref="E56:E57"/>
    <mergeCell ref="F56:F57"/>
    <mergeCell ref="G56:G57"/>
    <mergeCell ref="H56:H57"/>
    <mergeCell ref="A54:A55"/>
    <mergeCell ref="C54:C55"/>
    <mergeCell ref="D54:D55"/>
    <mergeCell ref="E54:E55"/>
    <mergeCell ref="F54:F55"/>
    <mergeCell ref="G54:G55"/>
    <mergeCell ref="H49:H50"/>
    <mergeCell ref="A51:H51"/>
    <mergeCell ref="A52:A53"/>
    <mergeCell ref="C52:C53"/>
    <mergeCell ref="D52:D53"/>
    <mergeCell ref="E52:E53"/>
    <mergeCell ref="F52:F53"/>
    <mergeCell ref="G52:G53"/>
    <mergeCell ref="A47:A48"/>
    <mergeCell ref="D47:D48"/>
    <mergeCell ref="E47:E48"/>
    <mergeCell ref="G47:G48"/>
    <mergeCell ref="H47:H48"/>
    <mergeCell ref="A49:A50"/>
    <mergeCell ref="C49:C50"/>
    <mergeCell ref="D49:D50"/>
    <mergeCell ref="E49:E50"/>
    <mergeCell ref="G49:G50"/>
    <mergeCell ref="A45:A46"/>
    <mergeCell ref="C45:C46"/>
    <mergeCell ref="D45:D46"/>
    <mergeCell ref="E45:E46"/>
    <mergeCell ref="G45:G46"/>
    <mergeCell ref="H45:H46"/>
    <mergeCell ref="A43:A44"/>
    <mergeCell ref="C43:C44"/>
    <mergeCell ref="D43:D44"/>
    <mergeCell ref="E43:E44"/>
    <mergeCell ref="G43:G44"/>
    <mergeCell ref="H43:H44"/>
    <mergeCell ref="A41:A42"/>
    <mergeCell ref="C41:C42"/>
    <mergeCell ref="D41:D42"/>
    <mergeCell ref="E41:E42"/>
    <mergeCell ref="G41:G42"/>
    <mergeCell ref="H41:H42"/>
    <mergeCell ref="A38:H38"/>
    <mergeCell ref="A39:A40"/>
    <mergeCell ref="C39:C40"/>
    <mergeCell ref="D39:D40"/>
    <mergeCell ref="E39:E40"/>
    <mergeCell ref="G39:G40"/>
    <mergeCell ref="H39:H40"/>
    <mergeCell ref="A36:A37"/>
    <mergeCell ref="B36:B37"/>
    <mergeCell ref="C36:C37"/>
    <mergeCell ref="D36:D37"/>
    <mergeCell ref="E36:E37"/>
    <mergeCell ref="H36:H37"/>
    <mergeCell ref="C27:C28"/>
    <mergeCell ref="B15:B17"/>
    <mergeCell ref="D15:D17"/>
    <mergeCell ref="B18:B19"/>
    <mergeCell ref="G29:G30"/>
    <mergeCell ref="E22:E23"/>
    <mergeCell ref="H22:H23"/>
    <mergeCell ref="A22:A23"/>
    <mergeCell ref="B22:B23"/>
    <mergeCell ref="G18:G19"/>
    <mergeCell ref="H18:H19"/>
    <mergeCell ref="A15:A17"/>
    <mergeCell ref="C15:C17"/>
    <mergeCell ref="E15:E17"/>
    <mergeCell ref="F15:F17"/>
    <mergeCell ref="G15:G17"/>
    <mergeCell ref="A18:A19"/>
    <mergeCell ref="C18:C19"/>
    <mergeCell ref="A9:A10"/>
    <mergeCell ref="B9:B10"/>
    <mergeCell ref="C9:C10"/>
    <mergeCell ref="D9:D10"/>
    <mergeCell ref="E9:E10"/>
    <mergeCell ref="H9:H10"/>
    <mergeCell ref="D18:D19"/>
    <mergeCell ref="E18:E19"/>
    <mergeCell ref="F18:F19"/>
    <mergeCell ref="A11:H11"/>
    <mergeCell ref="A12:A14"/>
    <mergeCell ref="C12:C14"/>
    <mergeCell ref="E12:E14"/>
    <mergeCell ref="F12:F14"/>
    <mergeCell ref="G12:G14"/>
    <mergeCell ref="B12:B14"/>
    <mergeCell ref="D12:D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N27"/>
  <sheetViews>
    <sheetView workbookViewId="0">
      <pane xSplit="2" ySplit="2" topLeftCell="C6" activePane="bottomRight" state="frozenSplit"/>
      <selection pane="topRight" activeCell="C1" sqref="C1"/>
      <selection pane="bottomLeft" activeCell="F2" sqref="F2"/>
      <selection pane="bottomRight" activeCell="A11" sqref="A11"/>
    </sheetView>
  </sheetViews>
  <sheetFormatPr defaultRowHeight="12.75" x14ac:dyDescent="0.2"/>
  <cols>
    <col min="1" max="1" width="7.85546875" style="89" customWidth="1"/>
    <col min="2" max="2" width="10.140625" style="89" customWidth="1"/>
    <col min="3" max="4" width="20.28515625" style="89" customWidth="1"/>
    <col min="5" max="5" width="42.7109375" style="89" customWidth="1"/>
    <col min="6" max="6" width="36.7109375" style="89" customWidth="1"/>
    <col min="7" max="7" width="37.5703125" style="89" customWidth="1"/>
    <col min="8" max="8" width="16.5703125" style="128" customWidth="1"/>
    <col min="9" max="9" width="14.7109375" style="89" customWidth="1"/>
    <col min="10" max="11" width="15.7109375" style="89" customWidth="1"/>
    <col min="12" max="12" width="17" style="89" customWidth="1"/>
    <col min="13" max="13" width="16.5703125" style="89" customWidth="1"/>
    <col min="14" max="14" width="18.7109375" style="89" customWidth="1"/>
    <col min="15" max="16384" width="9.140625" style="89"/>
  </cols>
  <sheetData>
    <row r="1" spans="1:14" s="95" customFormat="1" ht="27" x14ac:dyDescent="0.2">
      <c r="A1" s="87" t="s">
        <v>155</v>
      </c>
      <c r="B1" s="87" t="s">
        <v>279</v>
      </c>
      <c r="C1" s="87" t="s">
        <v>156</v>
      </c>
      <c r="D1" s="87" t="s">
        <v>281</v>
      </c>
      <c r="E1" s="87" t="s">
        <v>157</v>
      </c>
      <c r="F1" s="87" t="s">
        <v>158</v>
      </c>
      <c r="G1" s="87" t="s">
        <v>159</v>
      </c>
      <c r="H1" s="88" t="s">
        <v>160</v>
      </c>
      <c r="I1" s="88" t="s">
        <v>161</v>
      </c>
      <c r="J1" s="88" t="s">
        <v>163</v>
      </c>
      <c r="K1" s="88" t="s">
        <v>164</v>
      </c>
      <c r="L1" s="88" t="s">
        <v>194</v>
      </c>
      <c r="M1" s="88" t="s">
        <v>165</v>
      </c>
      <c r="N1" s="88" t="s">
        <v>280</v>
      </c>
    </row>
    <row r="2" spans="1:14" s="95" customFormat="1" ht="15.75" thickBot="1" x14ac:dyDescent="0.25">
      <c r="A2" s="90"/>
      <c r="B2" s="117"/>
      <c r="C2" s="90"/>
      <c r="D2" s="90"/>
      <c r="E2" s="90"/>
      <c r="F2" s="90"/>
      <c r="G2" s="90"/>
      <c r="H2" s="91"/>
      <c r="I2" s="91" t="s">
        <v>162</v>
      </c>
      <c r="J2" s="91" t="s">
        <v>162</v>
      </c>
      <c r="K2" s="91" t="s">
        <v>162</v>
      </c>
      <c r="L2" s="91"/>
      <c r="M2" s="91"/>
      <c r="N2" s="91"/>
    </row>
    <row r="3" spans="1:14" ht="38.25" x14ac:dyDescent="0.2">
      <c r="A3" s="87">
        <v>2014</v>
      </c>
      <c r="B3" s="102" t="s">
        <v>283</v>
      </c>
      <c r="C3" s="92" t="s">
        <v>166</v>
      </c>
      <c r="D3" s="92" t="s">
        <v>282</v>
      </c>
      <c r="E3" s="92" t="s">
        <v>167</v>
      </c>
      <c r="F3" s="92" t="s">
        <v>168</v>
      </c>
      <c r="G3" s="93" t="s">
        <v>169</v>
      </c>
      <c r="H3" s="94">
        <v>0.81</v>
      </c>
      <c r="I3" s="94">
        <v>960</v>
      </c>
      <c r="J3" s="94">
        <v>1925</v>
      </c>
      <c r="K3" s="94">
        <v>1</v>
      </c>
      <c r="L3" s="94" t="s">
        <v>170</v>
      </c>
      <c r="M3" s="94" t="s">
        <v>171</v>
      </c>
      <c r="N3" s="95" t="s">
        <v>290</v>
      </c>
    </row>
    <row r="4" spans="1:14" ht="51" x14ac:dyDescent="0.2">
      <c r="A4" s="105">
        <v>2014</v>
      </c>
      <c r="B4" s="106" t="s">
        <v>283</v>
      </c>
      <c r="C4" s="107" t="s">
        <v>172</v>
      </c>
      <c r="D4" s="107" t="s">
        <v>282</v>
      </c>
      <c r="E4" s="107" t="s">
        <v>173</v>
      </c>
      <c r="F4" s="107" t="s">
        <v>174</v>
      </c>
      <c r="G4" s="107" t="s">
        <v>175</v>
      </c>
      <c r="H4" s="108" t="s">
        <v>176</v>
      </c>
      <c r="I4" s="108" t="s">
        <v>177</v>
      </c>
      <c r="J4" s="108" t="s">
        <v>177</v>
      </c>
      <c r="K4" s="108">
        <v>1</v>
      </c>
      <c r="L4" s="108" t="s">
        <v>170</v>
      </c>
      <c r="M4" s="108" t="s">
        <v>170</v>
      </c>
      <c r="N4" s="89" t="s">
        <v>290</v>
      </c>
    </row>
    <row r="5" spans="1:14" s="112" customFormat="1" ht="13.5" thickBot="1" x14ac:dyDescent="0.25">
      <c r="A5" s="109">
        <v>2014</v>
      </c>
      <c r="B5" s="109"/>
      <c r="C5" s="119" t="s">
        <v>320</v>
      </c>
      <c r="D5" s="118">
        <f>COUNT(A3:B4)</f>
        <v>2</v>
      </c>
      <c r="E5" s="109"/>
      <c r="F5" s="109"/>
      <c r="G5" s="109"/>
      <c r="H5" s="110"/>
      <c r="I5" s="110">
        <v>960</v>
      </c>
      <c r="J5" s="110">
        <v>1925</v>
      </c>
      <c r="K5" s="110">
        <v>2</v>
      </c>
      <c r="L5" s="111">
        <f>COUNTIF(L3:L4, "Yes")/COUNTA(L3:L4)</f>
        <v>1</v>
      </c>
      <c r="M5" s="111">
        <f>COUNTIF(M3:M4, "Yes")/COUNTA(M3:M4)</f>
        <v>0.5</v>
      </c>
    </row>
    <row r="6" spans="1:14" s="95" customFormat="1" ht="51" x14ac:dyDescent="0.2">
      <c r="A6" s="96">
        <v>2015</v>
      </c>
      <c r="B6" s="101" t="s">
        <v>283</v>
      </c>
      <c r="C6" s="97" t="s">
        <v>179</v>
      </c>
      <c r="D6" s="97" t="s">
        <v>282</v>
      </c>
      <c r="E6" s="97" t="s">
        <v>180</v>
      </c>
      <c r="F6" s="97" t="s">
        <v>181</v>
      </c>
      <c r="G6" s="98" t="s">
        <v>182</v>
      </c>
      <c r="H6" s="99" t="s">
        <v>176</v>
      </c>
      <c r="I6" s="99">
        <v>146</v>
      </c>
      <c r="J6" s="99">
        <v>1377</v>
      </c>
      <c r="K6" s="99">
        <v>0</v>
      </c>
      <c r="L6" s="99" t="s">
        <v>170</v>
      </c>
      <c r="M6" s="99" t="s">
        <v>171</v>
      </c>
      <c r="N6" s="95" t="s">
        <v>290</v>
      </c>
    </row>
    <row r="7" spans="1:14" s="95" customFormat="1" ht="25.5" x14ac:dyDescent="0.2">
      <c r="A7" s="96">
        <v>2015</v>
      </c>
      <c r="B7" s="101" t="s">
        <v>283</v>
      </c>
      <c r="C7" s="97" t="s">
        <v>351</v>
      </c>
      <c r="D7" s="97" t="s">
        <v>282</v>
      </c>
      <c r="E7" s="97" t="s">
        <v>352</v>
      </c>
      <c r="F7" s="97" t="s">
        <v>183</v>
      </c>
      <c r="G7" s="100" t="s">
        <v>184</v>
      </c>
      <c r="H7" s="99">
        <v>2.4940000000000002</v>
      </c>
      <c r="I7" s="99" t="s">
        <v>177</v>
      </c>
      <c r="J7" s="99" t="s">
        <v>177</v>
      </c>
      <c r="K7" s="99">
        <v>0</v>
      </c>
      <c r="L7" s="99" t="s">
        <v>170</v>
      </c>
      <c r="M7" s="99" t="s">
        <v>170</v>
      </c>
      <c r="N7" s="95" t="s">
        <v>290</v>
      </c>
    </row>
    <row r="8" spans="1:14" s="95" customFormat="1" ht="38.25" x14ac:dyDescent="0.2">
      <c r="A8" s="96">
        <v>2015</v>
      </c>
      <c r="B8" s="101" t="s">
        <v>283</v>
      </c>
      <c r="C8" s="97" t="s">
        <v>351</v>
      </c>
      <c r="D8" s="97" t="s">
        <v>282</v>
      </c>
      <c r="E8" s="97" t="s">
        <v>185</v>
      </c>
      <c r="F8" s="97" t="s">
        <v>183</v>
      </c>
      <c r="G8" s="100" t="s">
        <v>186</v>
      </c>
      <c r="H8" s="99">
        <v>2.0630000000000002</v>
      </c>
      <c r="I8" s="99">
        <v>542</v>
      </c>
      <c r="J8" s="99">
        <v>917</v>
      </c>
      <c r="K8" s="99">
        <v>0</v>
      </c>
      <c r="L8" s="99" t="s">
        <v>170</v>
      </c>
      <c r="M8" s="99" t="s">
        <v>170</v>
      </c>
      <c r="N8" s="95" t="s">
        <v>290</v>
      </c>
    </row>
    <row r="9" spans="1:14" s="95" customFormat="1" ht="51" x14ac:dyDescent="0.2">
      <c r="A9" s="96">
        <v>2015</v>
      </c>
      <c r="B9" s="101" t="s">
        <v>283</v>
      </c>
      <c r="C9" s="97" t="s">
        <v>187</v>
      </c>
      <c r="D9" s="97" t="s">
        <v>282</v>
      </c>
      <c r="E9" s="97" t="s">
        <v>188</v>
      </c>
      <c r="F9" s="97" t="s">
        <v>189</v>
      </c>
      <c r="G9" s="100" t="s">
        <v>190</v>
      </c>
      <c r="H9" s="99">
        <v>5.3230000000000004</v>
      </c>
      <c r="I9" s="99" t="s">
        <v>177</v>
      </c>
      <c r="J9" s="99" t="s">
        <v>177</v>
      </c>
      <c r="K9" s="99">
        <v>1</v>
      </c>
      <c r="L9" s="99" t="s">
        <v>171</v>
      </c>
      <c r="M9" s="99" t="s">
        <v>171</v>
      </c>
      <c r="N9" s="95" t="s">
        <v>290</v>
      </c>
    </row>
    <row r="10" spans="1:14" s="95" customFormat="1" ht="51" x14ac:dyDescent="0.2">
      <c r="A10" s="96">
        <v>2015</v>
      </c>
      <c r="B10" s="101" t="s">
        <v>283</v>
      </c>
      <c r="C10" s="97" t="s">
        <v>187</v>
      </c>
      <c r="D10" s="97" t="s">
        <v>282</v>
      </c>
      <c r="E10" s="97" t="s">
        <v>191</v>
      </c>
      <c r="F10" s="97" t="s">
        <v>192</v>
      </c>
      <c r="G10" s="100" t="s">
        <v>193</v>
      </c>
      <c r="H10" s="99">
        <v>5.3230000000000004</v>
      </c>
      <c r="I10" s="99" t="s">
        <v>177</v>
      </c>
      <c r="J10" s="99" t="s">
        <v>177</v>
      </c>
      <c r="K10" s="99">
        <v>0</v>
      </c>
      <c r="L10" s="99" t="s">
        <v>171</v>
      </c>
      <c r="M10" s="99" t="s">
        <v>171</v>
      </c>
      <c r="N10" s="95" t="s">
        <v>290</v>
      </c>
    </row>
    <row r="11" spans="1:14" s="95" customFormat="1" ht="51" x14ac:dyDescent="0.2">
      <c r="A11" s="96">
        <v>2015</v>
      </c>
      <c r="B11" s="101" t="s">
        <v>283</v>
      </c>
      <c r="C11" s="97" t="s">
        <v>187</v>
      </c>
      <c r="D11" s="97" t="s">
        <v>282</v>
      </c>
      <c r="E11" s="97" t="s">
        <v>291</v>
      </c>
      <c r="F11" s="97" t="s">
        <v>292</v>
      </c>
      <c r="G11" s="100" t="s">
        <v>293</v>
      </c>
      <c r="H11" s="99">
        <v>4.0999999999999996</v>
      </c>
      <c r="I11" s="99"/>
      <c r="J11" s="99"/>
      <c r="K11" s="99"/>
      <c r="L11" s="99" t="s">
        <v>171</v>
      </c>
      <c r="M11" s="99" t="s">
        <v>171</v>
      </c>
      <c r="N11" s="95" t="s">
        <v>290</v>
      </c>
    </row>
    <row r="12" spans="1:14" s="95" customFormat="1" ht="38.25" x14ac:dyDescent="0.2">
      <c r="A12" s="96">
        <v>2015</v>
      </c>
      <c r="B12" s="86" t="s">
        <v>374</v>
      </c>
      <c r="C12" s="97" t="s">
        <v>166</v>
      </c>
      <c r="D12" s="97" t="s">
        <v>282</v>
      </c>
      <c r="E12" s="97" t="s">
        <v>289</v>
      </c>
      <c r="F12" s="97" t="s">
        <v>367</v>
      </c>
      <c r="G12" s="100" t="s">
        <v>368</v>
      </c>
      <c r="H12" s="99"/>
      <c r="I12" s="99"/>
      <c r="J12" s="99"/>
      <c r="K12" s="99"/>
      <c r="L12" s="99" t="s">
        <v>170</v>
      </c>
      <c r="M12" s="99" t="s">
        <v>171</v>
      </c>
      <c r="N12" s="95" t="s">
        <v>290</v>
      </c>
    </row>
    <row r="13" spans="1:14" s="95" customFormat="1" ht="51" x14ac:dyDescent="0.2">
      <c r="A13" s="96">
        <v>2015</v>
      </c>
      <c r="B13" s="116" t="s">
        <v>286</v>
      </c>
      <c r="C13" s="107" t="s">
        <v>172</v>
      </c>
      <c r="D13" s="97" t="s">
        <v>282</v>
      </c>
      <c r="E13" s="97" t="s">
        <v>356</v>
      </c>
      <c r="F13" s="97" t="s">
        <v>358</v>
      </c>
      <c r="G13" s="100" t="s">
        <v>357</v>
      </c>
      <c r="H13" s="99"/>
      <c r="I13" s="99"/>
      <c r="J13" s="99"/>
      <c r="K13" s="99"/>
      <c r="L13" s="99" t="s">
        <v>171</v>
      </c>
      <c r="M13" s="99" t="s">
        <v>170</v>
      </c>
      <c r="N13" s="95" t="s">
        <v>290</v>
      </c>
    </row>
    <row r="14" spans="1:14" s="95" customFormat="1" ht="25.5" x14ac:dyDescent="0.2">
      <c r="A14" s="96">
        <v>2015</v>
      </c>
      <c r="B14" s="116" t="s">
        <v>286</v>
      </c>
      <c r="C14" s="97" t="s">
        <v>285</v>
      </c>
      <c r="D14" s="97" t="s">
        <v>282</v>
      </c>
      <c r="E14" s="97" t="s">
        <v>284</v>
      </c>
      <c r="F14" s="97" t="s">
        <v>287</v>
      </c>
      <c r="G14" s="100" t="s">
        <v>288</v>
      </c>
      <c r="H14" s="99" t="s">
        <v>176</v>
      </c>
      <c r="I14" s="99"/>
      <c r="J14" s="99"/>
      <c r="K14" s="99"/>
      <c r="L14" s="99" t="s">
        <v>171</v>
      </c>
      <c r="M14" s="99" t="s">
        <v>171</v>
      </c>
      <c r="N14" s="95" t="s">
        <v>290</v>
      </c>
    </row>
    <row r="15" spans="1:14" s="115" customFormat="1" ht="13.5" thickBot="1" x14ac:dyDescent="0.25">
      <c r="A15" s="113">
        <v>2015</v>
      </c>
      <c r="B15" s="113"/>
      <c r="C15" s="119" t="s">
        <v>320</v>
      </c>
      <c r="D15" s="118">
        <f>COUNT(A6:B14)</f>
        <v>9</v>
      </c>
      <c r="E15" s="113"/>
      <c r="F15" s="113"/>
      <c r="G15" s="113"/>
      <c r="H15" s="114"/>
      <c r="I15" s="114">
        <v>688</v>
      </c>
      <c r="J15" s="114">
        <v>2294</v>
      </c>
      <c r="K15" s="114">
        <v>1</v>
      </c>
      <c r="L15" s="111">
        <f>COUNTIF(L6:L14, "Yes")/COUNTA(L6:L14)</f>
        <v>0.44444444444444442</v>
      </c>
      <c r="M15" s="111">
        <f>COUNTIF(M6:M14, "Yes")/COUNTA(M6:M14)</f>
        <v>0.33333333333333331</v>
      </c>
    </row>
    <row r="19" spans="1:14" ht="15" x14ac:dyDescent="0.2">
      <c r="A19" s="3" t="s">
        <v>350</v>
      </c>
    </row>
    <row r="20" spans="1:14" s="127" customFormat="1" ht="51" x14ac:dyDescent="0.25">
      <c r="A20" s="127">
        <v>2014</v>
      </c>
      <c r="B20" s="126" t="s">
        <v>283</v>
      </c>
      <c r="C20" s="129" t="s">
        <v>338</v>
      </c>
      <c r="D20" s="130" t="s">
        <v>362</v>
      </c>
      <c r="E20" s="129" t="s">
        <v>343</v>
      </c>
      <c r="F20" s="129" t="s">
        <v>339</v>
      </c>
      <c r="G20" s="129" t="s">
        <v>340</v>
      </c>
      <c r="H20" s="127">
        <v>1.712</v>
      </c>
      <c r="N20" s="127" t="s">
        <v>341</v>
      </c>
    </row>
    <row r="21" spans="1:14" s="127" customFormat="1" x14ac:dyDescent="0.25">
      <c r="A21" s="127">
        <v>2014</v>
      </c>
      <c r="B21" s="126" t="s">
        <v>283</v>
      </c>
      <c r="C21" s="129" t="s">
        <v>338</v>
      </c>
      <c r="D21" s="130" t="s">
        <v>362</v>
      </c>
      <c r="E21" s="129" t="s">
        <v>353</v>
      </c>
      <c r="F21" s="129" t="s">
        <v>354</v>
      </c>
      <c r="G21" s="129" t="s">
        <v>355</v>
      </c>
      <c r="H21" s="127">
        <v>42.35</v>
      </c>
      <c r="N21" s="127" t="s">
        <v>341</v>
      </c>
    </row>
    <row r="22" spans="1:14" s="127" customFormat="1" ht="25.5" x14ac:dyDescent="0.25">
      <c r="A22" s="127">
        <v>2014</v>
      </c>
      <c r="B22" s="126" t="s">
        <v>283</v>
      </c>
      <c r="C22" s="129" t="s">
        <v>342</v>
      </c>
      <c r="D22" s="130" t="s">
        <v>282</v>
      </c>
      <c r="E22" s="129" t="s">
        <v>344</v>
      </c>
      <c r="F22" s="129" t="s">
        <v>346</v>
      </c>
      <c r="G22" s="129" t="s">
        <v>348</v>
      </c>
      <c r="H22" s="127">
        <v>1.712</v>
      </c>
      <c r="N22" s="127" t="s">
        <v>341</v>
      </c>
    </row>
    <row r="23" spans="1:14" s="127" customFormat="1" ht="51" x14ac:dyDescent="0.25">
      <c r="A23" s="127">
        <v>2014</v>
      </c>
      <c r="B23" s="126" t="s">
        <v>283</v>
      </c>
      <c r="C23" s="129" t="s">
        <v>342</v>
      </c>
      <c r="D23" s="130" t="s">
        <v>282</v>
      </c>
      <c r="E23" s="129" t="s">
        <v>345</v>
      </c>
      <c r="F23" s="129" t="s">
        <v>347</v>
      </c>
      <c r="G23" s="129" t="s">
        <v>349</v>
      </c>
      <c r="H23" s="127" t="s">
        <v>176</v>
      </c>
      <c r="N23" s="127" t="s">
        <v>341</v>
      </c>
    </row>
    <row r="24" spans="1:14" s="112" customFormat="1" ht="13.5" thickBot="1" x14ac:dyDescent="0.25">
      <c r="A24" s="109">
        <v>2014</v>
      </c>
      <c r="B24" s="109"/>
      <c r="C24" s="109" t="s">
        <v>178</v>
      </c>
      <c r="D24" s="109"/>
      <c r="E24" s="109"/>
      <c r="F24" s="109"/>
      <c r="G24" s="109"/>
      <c r="H24" s="110"/>
      <c r="I24" s="110"/>
      <c r="J24" s="110"/>
      <c r="K24" s="110"/>
      <c r="L24" s="111"/>
      <c r="M24" s="111"/>
    </row>
    <row r="25" spans="1:14" s="127" customFormat="1" ht="38.25" x14ac:dyDescent="0.25">
      <c r="A25" s="127">
        <v>2015</v>
      </c>
      <c r="B25" s="126" t="s">
        <v>283</v>
      </c>
      <c r="C25" s="127" t="s">
        <v>359</v>
      </c>
      <c r="D25" s="127" t="s">
        <v>362</v>
      </c>
      <c r="E25" s="127" t="s">
        <v>366</v>
      </c>
      <c r="F25" s="127" t="s">
        <v>360</v>
      </c>
      <c r="G25" s="131" t="s">
        <v>365</v>
      </c>
      <c r="N25" s="127" t="s">
        <v>341</v>
      </c>
    </row>
    <row r="26" spans="1:14" s="127" customFormat="1" ht="25.5" x14ac:dyDescent="0.25">
      <c r="A26" s="127">
        <v>2015</v>
      </c>
      <c r="B26" s="126" t="s">
        <v>283</v>
      </c>
      <c r="C26" s="127" t="s">
        <v>359</v>
      </c>
      <c r="D26" s="127" t="s">
        <v>362</v>
      </c>
      <c r="E26" s="127" t="s">
        <v>363</v>
      </c>
      <c r="F26" s="127" t="s">
        <v>361</v>
      </c>
      <c r="G26" s="127" t="s">
        <v>364</v>
      </c>
      <c r="N26" s="127" t="s">
        <v>341</v>
      </c>
    </row>
    <row r="27" spans="1:14" s="115" customFormat="1" ht="13.5" thickBot="1" x14ac:dyDescent="0.25">
      <c r="A27" s="113">
        <v>2015</v>
      </c>
      <c r="B27" s="113"/>
      <c r="C27" s="113" t="s">
        <v>178</v>
      </c>
      <c r="D27" s="113"/>
      <c r="E27" s="113"/>
      <c r="F27" s="113"/>
      <c r="G27" s="113"/>
      <c r="H27" s="114"/>
      <c r="I27" s="114"/>
      <c r="J27" s="114"/>
      <c r="K27" s="114"/>
      <c r="L27" s="111"/>
      <c r="M27" s="111"/>
    </row>
  </sheetData>
  <hyperlinks>
    <hyperlink ref="G3" r:id="rId1" display="http://dx.doi.org/10.4236/jwarp.2014.62020"/>
    <hyperlink ref="G6" r:id="rId2" display="http://journal.frontiersin.org/article/10.3389/fenvs.2015.00016/full"/>
    <hyperlink ref="A19" r:id="rId3" display="http://upgro.org/publications-papers/peer-reviewed-papers-related-work-by-upgro-researchers-not-directly-funded-by-upgro/"/>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G5"/>
  <sheetViews>
    <sheetView workbookViewId="0">
      <selection activeCell="F12" sqref="F12"/>
    </sheetView>
  </sheetViews>
  <sheetFormatPr defaultRowHeight="15" x14ac:dyDescent="0.25"/>
  <cols>
    <col min="1" max="1" width="9.140625" style="4"/>
    <col min="2" max="2" width="14.85546875" style="4" bestFit="1" customWidth="1"/>
    <col min="3" max="3" width="17.42578125" style="5" customWidth="1"/>
    <col min="4" max="4" width="9.140625" style="4"/>
    <col min="5" max="5" width="34" style="5" customWidth="1"/>
    <col min="6" max="6" width="28.85546875" style="5" customWidth="1"/>
    <col min="7" max="7" width="31" style="5" customWidth="1"/>
    <col min="8" max="16384" width="9.140625" style="4"/>
  </cols>
  <sheetData>
    <row r="1" spans="1:7" s="122" customFormat="1" ht="26.25" thickBot="1" x14ac:dyDescent="0.3">
      <c r="A1" s="121" t="s">
        <v>155</v>
      </c>
      <c r="B1" s="121" t="s">
        <v>279</v>
      </c>
      <c r="C1" s="121" t="s">
        <v>156</v>
      </c>
      <c r="D1" s="121" t="s">
        <v>281</v>
      </c>
      <c r="E1" s="121" t="s">
        <v>322</v>
      </c>
      <c r="F1" s="121" t="s">
        <v>158</v>
      </c>
      <c r="G1" s="124" t="s">
        <v>329</v>
      </c>
    </row>
    <row r="2" spans="1:7" ht="45" x14ac:dyDescent="0.25">
      <c r="A2" s="4">
        <v>2014</v>
      </c>
      <c r="B2" s="125" t="s">
        <v>334</v>
      </c>
      <c r="C2" s="5" t="s">
        <v>323</v>
      </c>
      <c r="D2" s="4" t="s">
        <v>282</v>
      </c>
      <c r="E2" s="123" t="s">
        <v>324</v>
      </c>
      <c r="F2" s="5" t="s">
        <v>328</v>
      </c>
      <c r="G2" s="5" t="s">
        <v>330</v>
      </c>
    </row>
    <row r="3" spans="1:7" ht="60" x14ac:dyDescent="0.25">
      <c r="A3" s="4">
        <v>2014</v>
      </c>
      <c r="B3" s="125" t="s">
        <v>335</v>
      </c>
      <c r="C3" s="5" t="s">
        <v>323</v>
      </c>
      <c r="D3" s="4" t="s">
        <v>282</v>
      </c>
      <c r="E3" s="123" t="s">
        <v>325</v>
      </c>
      <c r="F3" s="5" t="s">
        <v>328</v>
      </c>
      <c r="G3" s="120" t="s">
        <v>331</v>
      </c>
    </row>
    <row r="4" spans="1:7" ht="60" x14ac:dyDescent="0.25">
      <c r="A4" s="4">
        <v>2014</v>
      </c>
      <c r="B4" s="125" t="s">
        <v>336</v>
      </c>
      <c r="C4" s="5" t="s">
        <v>323</v>
      </c>
      <c r="D4" s="4" t="s">
        <v>282</v>
      </c>
      <c r="E4" s="123" t="s">
        <v>326</v>
      </c>
      <c r="F4" s="5" t="s">
        <v>328</v>
      </c>
      <c r="G4" s="120" t="s">
        <v>332</v>
      </c>
    </row>
    <row r="5" spans="1:7" ht="60" x14ac:dyDescent="0.25">
      <c r="A5" s="4">
        <v>2014</v>
      </c>
      <c r="B5" s="125" t="s">
        <v>337</v>
      </c>
      <c r="C5" s="5" t="s">
        <v>323</v>
      </c>
      <c r="D5" s="4" t="s">
        <v>282</v>
      </c>
      <c r="E5" s="123" t="s">
        <v>327</v>
      </c>
      <c r="F5" s="5" t="s">
        <v>328</v>
      </c>
      <c r="G5" s="120" t="s">
        <v>333</v>
      </c>
    </row>
  </sheetData>
  <hyperlinks>
    <hyperlink ref="E2" r:id="rId1" display="https://catalogue.ceh.ac.uk/documents/bc1a979b-7cc9-4c9d-9fe4-a8510cd62f8e"/>
    <hyperlink ref="E3" r:id="rId2" display="https://catalogue.ceh.ac.uk/documents/4ca855a3-752c-4492-8e26-3438652dd35c"/>
    <hyperlink ref="E4" r:id="rId3" display="https://catalogue.ceh.ac.uk/documents/4062e6d9-2e90-4775-87f1-179dea283ef1"/>
    <hyperlink ref="E5" r:id="rId4" display="https://catalogue.ceh.ac.uk/documents/6f3f1d06-4e6b-435e-a770-af7549993b88"/>
    <hyperlink ref="G3" r:id="rId5" display="http://doi.org/10.5285/4ca855a3-752c-4492-8e26-3438652dd35c"/>
    <hyperlink ref="G4" r:id="rId6" display="http://doi.org/10.5285/4062e6d9-2e90-4775-87f1-179dea283ef1"/>
    <hyperlink ref="G5" r:id="rId7" display="http://doi.org/10.5285/6f3f1d06-4e6b-435e-a770-af7549993b8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tint="-0.249977111117893"/>
  </sheetPr>
  <dimension ref="A1:R18"/>
  <sheetViews>
    <sheetView topLeftCell="D1" zoomScale="85" zoomScaleNormal="85" workbookViewId="0">
      <selection activeCell="G26" sqref="G26"/>
    </sheetView>
  </sheetViews>
  <sheetFormatPr defaultRowHeight="14.25" x14ac:dyDescent="0.2"/>
  <cols>
    <col min="1" max="1" width="9.140625" style="15"/>
    <col min="2" max="2" width="10.85546875" style="15" bestFit="1" customWidth="1"/>
    <col min="3" max="3" width="44.28515625" style="15" bestFit="1" customWidth="1"/>
    <col min="4" max="4" width="14.140625" style="15" customWidth="1"/>
    <col min="5" max="5" width="22.42578125" style="15" bestFit="1" customWidth="1"/>
    <col min="6" max="6" width="12.85546875" style="15" customWidth="1"/>
    <col min="7" max="7" width="15.140625" style="15" customWidth="1"/>
    <col min="8" max="9" width="9.140625" style="15"/>
    <col min="10" max="10" width="12.5703125" style="15" customWidth="1"/>
    <col min="11" max="11" width="12.140625" style="15" customWidth="1"/>
    <col min="12" max="12" width="17.5703125" style="15" customWidth="1"/>
    <col min="13" max="13" width="9.140625" style="15"/>
    <col min="14" max="14" width="16.28515625" style="15" bestFit="1" customWidth="1"/>
    <col min="15" max="16384" width="9.140625" style="15"/>
  </cols>
  <sheetData>
    <row r="1" spans="1:18" ht="15" x14ac:dyDescent="0.25">
      <c r="N1" s="74" t="s">
        <v>373</v>
      </c>
    </row>
    <row r="2" spans="1:18" s="95" customFormat="1" ht="26.25" thickBot="1" x14ac:dyDescent="0.25">
      <c r="A2" s="103" t="s">
        <v>155</v>
      </c>
      <c r="B2" s="103" t="s">
        <v>279</v>
      </c>
      <c r="C2" s="103" t="s">
        <v>294</v>
      </c>
      <c r="D2" s="103" t="s">
        <v>299</v>
      </c>
      <c r="E2" s="103" t="s">
        <v>298</v>
      </c>
      <c r="F2" s="103" t="s">
        <v>395</v>
      </c>
      <c r="G2" s="103" t="s">
        <v>396</v>
      </c>
      <c r="H2" s="103" t="s">
        <v>295</v>
      </c>
      <c r="I2" s="103" t="s">
        <v>301</v>
      </c>
      <c r="J2" s="103" t="s">
        <v>307</v>
      </c>
      <c r="K2" s="103" t="s">
        <v>300</v>
      </c>
      <c r="L2" s="104" t="s">
        <v>296</v>
      </c>
      <c r="M2" s="104" t="s">
        <v>321</v>
      </c>
      <c r="N2" s="104" t="s">
        <v>372</v>
      </c>
      <c r="O2" s="104" t="s">
        <v>370</v>
      </c>
      <c r="P2" s="104" t="s">
        <v>371</v>
      </c>
      <c r="Q2" s="104" t="s">
        <v>384</v>
      </c>
      <c r="R2" s="104" t="s">
        <v>385</v>
      </c>
    </row>
    <row r="3" spans="1:18" x14ac:dyDescent="0.2">
      <c r="A3" s="15">
        <v>2015</v>
      </c>
      <c r="B3" s="15" t="s">
        <v>389</v>
      </c>
      <c r="C3" s="15" t="s">
        <v>393</v>
      </c>
      <c r="D3" s="132" t="s">
        <v>394</v>
      </c>
      <c r="E3" s="15" t="s">
        <v>391</v>
      </c>
      <c r="G3" s="15">
        <v>6</v>
      </c>
      <c r="I3" s="134" t="s">
        <v>315</v>
      </c>
      <c r="J3" s="134" t="s">
        <v>315</v>
      </c>
      <c r="K3" s="133" t="s">
        <v>170</v>
      </c>
      <c r="L3" s="133" t="s">
        <v>170</v>
      </c>
      <c r="M3" s="133" t="s">
        <v>170</v>
      </c>
      <c r="N3" s="141">
        <v>9</v>
      </c>
      <c r="O3" s="142">
        <v>2</v>
      </c>
      <c r="P3" s="142">
        <v>1</v>
      </c>
      <c r="Q3" s="142">
        <v>0</v>
      </c>
      <c r="R3" s="142">
        <v>1</v>
      </c>
    </row>
    <row r="4" spans="1:18" x14ac:dyDescent="0.2">
      <c r="A4" s="15">
        <v>2014</v>
      </c>
      <c r="B4" s="15" t="s">
        <v>297</v>
      </c>
      <c r="C4" s="15" t="s">
        <v>382</v>
      </c>
      <c r="D4" s="132">
        <v>42309</v>
      </c>
      <c r="E4" s="15" t="s">
        <v>314</v>
      </c>
      <c r="G4" s="15">
        <v>10</v>
      </c>
      <c r="I4" s="133" t="s">
        <v>171</v>
      </c>
      <c r="J4" s="15" t="s">
        <v>315</v>
      </c>
      <c r="K4" s="133" t="s">
        <v>170</v>
      </c>
      <c r="L4" s="133" t="s">
        <v>170</v>
      </c>
      <c r="M4" s="133" t="s">
        <v>170</v>
      </c>
      <c r="N4" s="143">
        <v>10</v>
      </c>
      <c r="O4" s="142">
        <v>1</v>
      </c>
      <c r="P4" s="142">
        <v>3</v>
      </c>
      <c r="Q4" s="142">
        <v>0</v>
      </c>
      <c r="R4" s="142">
        <v>2</v>
      </c>
    </row>
    <row r="5" spans="1:18" x14ac:dyDescent="0.2">
      <c r="A5" s="15">
        <v>2014</v>
      </c>
      <c r="B5" s="15" t="s">
        <v>297</v>
      </c>
      <c r="C5" s="15" t="s">
        <v>312</v>
      </c>
      <c r="D5" s="132">
        <v>41883</v>
      </c>
      <c r="E5" s="15" t="s">
        <v>313</v>
      </c>
      <c r="F5" s="15">
        <v>13</v>
      </c>
      <c r="G5" s="15">
        <v>13</v>
      </c>
      <c r="H5" s="15">
        <v>3</v>
      </c>
      <c r="I5" s="133" t="s">
        <v>170</v>
      </c>
      <c r="J5" s="133" t="s">
        <v>170</v>
      </c>
      <c r="K5" s="15" t="s">
        <v>171</v>
      </c>
      <c r="L5" s="133" t="s">
        <v>170</v>
      </c>
      <c r="M5" s="133" t="s">
        <v>170</v>
      </c>
      <c r="N5" s="143">
        <v>20</v>
      </c>
      <c r="O5" s="142">
        <v>11</v>
      </c>
      <c r="P5" s="142">
        <v>5</v>
      </c>
      <c r="Q5" s="142">
        <v>1</v>
      </c>
      <c r="R5" s="142">
        <v>5</v>
      </c>
    </row>
    <row r="6" spans="1:18" x14ac:dyDescent="0.2">
      <c r="A6" s="15">
        <v>2015</v>
      </c>
      <c r="B6" s="15" t="s">
        <v>297</v>
      </c>
      <c r="C6" s="15" t="s">
        <v>318</v>
      </c>
      <c r="D6" s="132">
        <v>41883</v>
      </c>
      <c r="E6" s="15" t="s">
        <v>319</v>
      </c>
      <c r="F6" s="15">
        <v>1</v>
      </c>
      <c r="G6" s="15">
        <v>1</v>
      </c>
      <c r="I6" s="15" t="s">
        <v>171</v>
      </c>
      <c r="J6" s="15" t="s">
        <v>171</v>
      </c>
      <c r="K6" s="15" t="s">
        <v>171</v>
      </c>
      <c r="L6" s="15" t="s">
        <v>171</v>
      </c>
      <c r="M6" s="15" t="s">
        <v>171</v>
      </c>
      <c r="N6" s="143">
        <v>1</v>
      </c>
      <c r="O6" s="142">
        <v>0</v>
      </c>
      <c r="P6" s="142">
        <v>0</v>
      </c>
      <c r="Q6" s="142">
        <v>0</v>
      </c>
      <c r="R6" s="142">
        <v>0</v>
      </c>
    </row>
    <row r="7" spans="1:18" x14ac:dyDescent="0.2">
      <c r="A7" s="15">
        <v>2014</v>
      </c>
      <c r="B7" s="15" t="s">
        <v>297</v>
      </c>
      <c r="C7" s="15" t="s">
        <v>316</v>
      </c>
      <c r="D7" s="132">
        <v>41883</v>
      </c>
      <c r="E7" s="15" t="s">
        <v>317</v>
      </c>
      <c r="F7" s="15">
        <v>1</v>
      </c>
      <c r="G7" s="15">
        <v>1</v>
      </c>
      <c r="I7" s="15" t="s">
        <v>171</v>
      </c>
      <c r="J7" s="15" t="s">
        <v>171</v>
      </c>
      <c r="K7" s="15" t="s">
        <v>171</v>
      </c>
      <c r="L7" s="15" t="s">
        <v>171</v>
      </c>
      <c r="M7" s="15" t="s">
        <v>171</v>
      </c>
      <c r="N7" s="143">
        <v>1</v>
      </c>
      <c r="O7" s="142">
        <v>0</v>
      </c>
      <c r="P7" s="142">
        <v>0</v>
      </c>
      <c r="Q7" s="142">
        <v>0</v>
      </c>
      <c r="R7" s="142">
        <v>1</v>
      </c>
    </row>
    <row r="8" spans="1:18" x14ac:dyDescent="0.2">
      <c r="A8" s="15">
        <v>2014</v>
      </c>
      <c r="B8" s="15" t="s">
        <v>297</v>
      </c>
      <c r="C8" s="15" t="s">
        <v>383</v>
      </c>
      <c r="D8" s="132">
        <v>41791</v>
      </c>
      <c r="E8" s="15" t="s">
        <v>314</v>
      </c>
      <c r="G8" s="15">
        <v>1</v>
      </c>
      <c r="I8" s="133" t="s">
        <v>170</v>
      </c>
      <c r="J8" s="15" t="s">
        <v>315</v>
      </c>
      <c r="K8" s="134" t="s">
        <v>171</v>
      </c>
      <c r="L8" s="133" t="s">
        <v>170</v>
      </c>
      <c r="M8" s="133" t="s">
        <v>170</v>
      </c>
      <c r="N8" s="143">
        <v>2</v>
      </c>
      <c r="O8" s="142">
        <v>0</v>
      </c>
      <c r="P8" s="142">
        <v>0</v>
      </c>
      <c r="Q8" s="142">
        <v>0</v>
      </c>
      <c r="R8" s="142">
        <v>0</v>
      </c>
    </row>
    <row r="9" spans="1:18" s="112" customFormat="1" ht="13.5" thickBot="1" x14ac:dyDescent="0.25">
      <c r="A9" s="109">
        <v>2014</v>
      </c>
      <c r="B9" s="109"/>
      <c r="C9" s="119" t="s">
        <v>320</v>
      </c>
      <c r="D9" s="118">
        <f>COUNTA(E3:E8)</f>
        <v>6</v>
      </c>
      <c r="F9" s="109">
        <f>SUM(F4:F8)</f>
        <v>15</v>
      </c>
      <c r="G9" s="109">
        <f t="shared" ref="G9:H9" si="0">SUM(G4:G8)</f>
        <v>26</v>
      </c>
      <c r="H9" s="109">
        <f t="shared" si="0"/>
        <v>3</v>
      </c>
      <c r="I9" s="111">
        <f t="shared" ref="I9:K9" si="1">COUNTIF(I4:I8, "Yes")/COUNTA(I4:I8)</f>
        <v>0.4</v>
      </c>
      <c r="J9" s="111">
        <f t="shared" si="1"/>
        <v>0.2</v>
      </c>
      <c r="K9" s="111">
        <f t="shared" si="1"/>
        <v>0.2</v>
      </c>
      <c r="L9" s="111">
        <f>COUNTIF(L4:L8, "Yes")/COUNTA(L4:L8)</f>
        <v>0.6</v>
      </c>
      <c r="M9" s="111">
        <f>COUNTIF(M4:M8, "Yes")/COUNTA(M4:M8)</f>
        <v>0.6</v>
      </c>
      <c r="N9" s="144">
        <f>SUM(N3:N8)</f>
        <v>43</v>
      </c>
      <c r="O9" s="111">
        <f>SUM(O3:O8)/$N9</f>
        <v>0.32558139534883723</v>
      </c>
      <c r="P9" s="111">
        <f t="shared" ref="P9:R9" si="2">SUM(P3:P8)/$N9</f>
        <v>0.20930232558139536</v>
      </c>
      <c r="Q9" s="111">
        <f t="shared" si="2"/>
        <v>2.3255813953488372E-2</v>
      </c>
      <c r="R9" s="111">
        <f t="shared" si="2"/>
        <v>0.20930232558139536</v>
      </c>
    </row>
    <row r="10" spans="1:18" x14ac:dyDescent="0.2">
      <c r="N10" s="141"/>
      <c r="O10" s="142"/>
      <c r="P10" s="142"/>
      <c r="Q10" s="142"/>
      <c r="R10" s="142"/>
    </row>
    <row r="11" spans="1:18" x14ac:dyDescent="0.2">
      <c r="A11" s="15">
        <v>2015</v>
      </c>
      <c r="B11" s="15" t="s">
        <v>297</v>
      </c>
      <c r="C11" s="15" t="s">
        <v>387</v>
      </c>
      <c r="D11" s="132">
        <v>42248</v>
      </c>
      <c r="E11" s="15" t="s">
        <v>388</v>
      </c>
      <c r="F11" s="15">
        <v>1</v>
      </c>
      <c r="G11" s="15">
        <v>1</v>
      </c>
      <c r="I11" s="15" t="s">
        <v>171</v>
      </c>
      <c r="J11" s="15" t="s">
        <v>171</v>
      </c>
      <c r="K11" s="15" t="s">
        <v>171</v>
      </c>
      <c r="L11" s="133" t="s">
        <v>170</v>
      </c>
      <c r="M11" s="133" t="s">
        <v>170</v>
      </c>
      <c r="N11" s="141">
        <v>1</v>
      </c>
      <c r="O11" s="142">
        <v>0</v>
      </c>
      <c r="P11" s="142">
        <v>1</v>
      </c>
      <c r="Q11" s="142">
        <v>0</v>
      </c>
      <c r="R11" s="142">
        <v>0</v>
      </c>
    </row>
    <row r="12" spans="1:18" x14ac:dyDescent="0.2">
      <c r="A12" s="15">
        <v>2015</v>
      </c>
      <c r="B12" s="15" t="s">
        <v>297</v>
      </c>
      <c r="C12" s="15" t="s">
        <v>386</v>
      </c>
      <c r="D12" s="132">
        <v>42248</v>
      </c>
      <c r="E12" s="15" t="s">
        <v>302</v>
      </c>
      <c r="F12" s="15">
        <v>4</v>
      </c>
      <c r="G12" s="15">
        <v>4</v>
      </c>
      <c r="H12" s="15">
        <v>1</v>
      </c>
      <c r="I12" s="15" t="s">
        <v>171</v>
      </c>
      <c r="J12" s="15" t="s">
        <v>171</v>
      </c>
      <c r="K12" s="15" t="s">
        <v>171</v>
      </c>
      <c r="L12" s="15" t="s">
        <v>171</v>
      </c>
      <c r="M12" s="15" t="s">
        <v>171</v>
      </c>
      <c r="N12" s="141">
        <v>5</v>
      </c>
      <c r="O12" s="142">
        <v>0</v>
      </c>
      <c r="P12" s="142">
        <v>0</v>
      </c>
      <c r="Q12" s="142">
        <v>0</v>
      </c>
      <c r="R12" s="142">
        <v>2</v>
      </c>
    </row>
    <row r="13" spans="1:18" x14ac:dyDescent="0.2">
      <c r="A13" s="15">
        <v>2015</v>
      </c>
      <c r="B13" s="15" t="s">
        <v>297</v>
      </c>
      <c r="C13" s="15" t="s">
        <v>306</v>
      </c>
      <c r="D13" s="132">
        <v>42248</v>
      </c>
      <c r="E13" s="15" t="s">
        <v>305</v>
      </c>
      <c r="F13" s="15">
        <v>1</v>
      </c>
      <c r="G13" s="15">
        <v>1</v>
      </c>
      <c r="I13" s="15" t="s">
        <v>171</v>
      </c>
      <c r="J13" s="15" t="s">
        <v>171</v>
      </c>
      <c r="K13" s="15" t="s">
        <v>171</v>
      </c>
      <c r="L13" s="15" t="s">
        <v>171</v>
      </c>
      <c r="M13" s="15" t="s">
        <v>171</v>
      </c>
      <c r="N13" s="141">
        <v>1</v>
      </c>
      <c r="O13" s="142">
        <v>0</v>
      </c>
      <c r="P13" s="142">
        <v>0</v>
      </c>
      <c r="Q13" s="142">
        <v>0</v>
      </c>
      <c r="R13" s="142">
        <v>0</v>
      </c>
    </row>
    <row r="14" spans="1:18" x14ac:dyDescent="0.2">
      <c r="A14" s="15">
        <v>2015</v>
      </c>
      <c r="B14" s="15" t="s">
        <v>297</v>
      </c>
      <c r="C14" s="15" t="s">
        <v>303</v>
      </c>
      <c r="D14" s="132">
        <v>42217</v>
      </c>
      <c r="E14" s="15" t="s">
        <v>304</v>
      </c>
      <c r="G14" s="15">
        <v>4</v>
      </c>
      <c r="H14" s="15">
        <v>2</v>
      </c>
      <c r="I14" s="133" t="s">
        <v>170</v>
      </c>
      <c r="J14" s="15" t="s">
        <v>171</v>
      </c>
      <c r="K14" s="15" t="s">
        <v>171</v>
      </c>
      <c r="L14" s="133" t="s">
        <v>170</v>
      </c>
      <c r="M14" s="133" t="s">
        <v>170</v>
      </c>
      <c r="N14" s="141">
        <v>3</v>
      </c>
      <c r="O14" s="142">
        <v>0</v>
      </c>
      <c r="P14" s="142">
        <v>1</v>
      </c>
      <c r="Q14" s="142">
        <v>0</v>
      </c>
      <c r="R14" s="142">
        <v>3</v>
      </c>
    </row>
    <row r="15" spans="1:18" x14ac:dyDescent="0.2">
      <c r="A15" s="15">
        <v>2015</v>
      </c>
      <c r="B15" s="15" t="s">
        <v>297</v>
      </c>
      <c r="C15" s="15" t="s">
        <v>308</v>
      </c>
      <c r="D15" s="132">
        <v>42186</v>
      </c>
      <c r="E15" s="15" t="s">
        <v>309</v>
      </c>
      <c r="F15" s="15">
        <v>2</v>
      </c>
      <c r="G15" s="15">
        <v>4</v>
      </c>
      <c r="I15" s="133" t="s">
        <v>170</v>
      </c>
      <c r="J15" s="133" t="s">
        <v>170</v>
      </c>
      <c r="K15" s="15" t="s">
        <v>171</v>
      </c>
      <c r="L15" s="133" t="s">
        <v>170</v>
      </c>
      <c r="M15" s="133" t="s">
        <v>170</v>
      </c>
      <c r="N15" s="141">
        <v>4</v>
      </c>
      <c r="O15" s="142">
        <v>0</v>
      </c>
      <c r="P15" s="142">
        <v>1</v>
      </c>
      <c r="Q15" s="142">
        <v>0</v>
      </c>
      <c r="R15" s="142">
        <v>3</v>
      </c>
    </row>
    <row r="16" spans="1:18" x14ac:dyDescent="0.2">
      <c r="A16" s="15">
        <v>2015</v>
      </c>
      <c r="B16" s="15" t="s">
        <v>389</v>
      </c>
      <c r="C16" s="15" t="s">
        <v>390</v>
      </c>
      <c r="D16" s="132" t="s">
        <v>392</v>
      </c>
      <c r="E16" s="15" t="s">
        <v>391</v>
      </c>
      <c r="G16" s="15">
        <v>3</v>
      </c>
      <c r="I16" s="134" t="s">
        <v>315</v>
      </c>
      <c r="J16" s="134" t="s">
        <v>315</v>
      </c>
      <c r="K16" s="133" t="s">
        <v>170</v>
      </c>
      <c r="L16" s="133" t="s">
        <v>170</v>
      </c>
      <c r="M16" s="133" t="s">
        <v>170</v>
      </c>
      <c r="N16" s="141">
        <v>4</v>
      </c>
      <c r="O16" s="142">
        <v>2</v>
      </c>
      <c r="P16" s="142">
        <v>1</v>
      </c>
      <c r="Q16" s="142">
        <v>1</v>
      </c>
      <c r="R16" s="142">
        <v>1</v>
      </c>
    </row>
    <row r="17" spans="1:18" x14ac:dyDescent="0.2">
      <c r="A17" s="15">
        <v>2015</v>
      </c>
      <c r="B17" s="15" t="s">
        <v>297</v>
      </c>
      <c r="C17" s="15" t="s">
        <v>310</v>
      </c>
      <c r="D17" s="132">
        <v>42005</v>
      </c>
      <c r="E17" s="15" t="s">
        <v>311</v>
      </c>
      <c r="G17" s="15">
        <v>3</v>
      </c>
      <c r="I17" s="15" t="s">
        <v>171</v>
      </c>
      <c r="J17" s="133" t="s">
        <v>170</v>
      </c>
      <c r="K17" s="15" t="s">
        <v>171</v>
      </c>
      <c r="L17" s="15" t="s">
        <v>171</v>
      </c>
      <c r="M17" s="15" t="s">
        <v>171</v>
      </c>
      <c r="N17" s="141">
        <v>3</v>
      </c>
      <c r="O17" s="142">
        <v>0</v>
      </c>
      <c r="P17" s="142">
        <v>1</v>
      </c>
      <c r="Q17" s="142">
        <v>0</v>
      </c>
      <c r="R17" s="142">
        <v>2</v>
      </c>
    </row>
    <row r="18" spans="1:18" s="112" customFormat="1" ht="13.5" thickBot="1" x14ac:dyDescent="0.25">
      <c r="A18" s="109">
        <v>2015</v>
      </c>
      <c r="B18" s="109"/>
      <c r="C18" s="119" t="s">
        <v>320</v>
      </c>
      <c r="D18" s="118">
        <f>COUNTA(E11:E17)</f>
        <v>7</v>
      </c>
      <c r="E18" s="110"/>
      <c r="F18" s="109">
        <f>SUM(F12:F17)</f>
        <v>7</v>
      </c>
      <c r="G18" s="109">
        <f t="shared" ref="G18" si="3">SUM(G12:G17)</f>
        <v>19</v>
      </c>
      <c r="H18" s="109">
        <f t="shared" ref="H18" si="4">SUM(H12:H17)</f>
        <v>3</v>
      </c>
      <c r="I18" s="111">
        <f t="shared" ref="I18:K18" si="5">COUNTIF(I12:I17, "Yes")/COUNTA(I12:I17)</f>
        <v>0.33333333333333331</v>
      </c>
      <c r="J18" s="111">
        <f t="shared" si="5"/>
        <v>0.33333333333333331</v>
      </c>
      <c r="K18" s="111">
        <f t="shared" si="5"/>
        <v>0.16666666666666666</v>
      </c>
      <c r="L18" s="111">
        <f>COUNTIF(L12:L17, "Yes")/COUNTA(L12:L17)</f>
        <v>0.5</v>
      </c>
      <c r="M18" s="111">
        <f>COUNTIF(M12:M17, "Yes")/COUNTA(M12:M17)</f>
        <v>0.5</v>
      </c>
      <c r="N18" s="140">
        <f>SUM(N11:N17)</f>
        <v>21</v>
      </c>
      <c r="O18" s="111">
        <f>SUM(O11:O17)/$N18</f>
        <v>9.5238095238095233E-2</v>
      </c>
      <c r="P18" s="111">
        <f t="shared" ref="P18:R18" si="6">SUM(P11:P17)/$N18</f>
        <v>0.23809523809523808</v>
      </c>
      <c r="Q18" s="111">
        <f t="shared" si="6"/>
        <v>4.7619047619047616E-2</v>
      </c>
      <c r="R18" s="111">
        <f t="shared" si="6"/>
        <v>0.52380952380952384</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UPGro Logical Framework</vt:lpstr>
      <vt:lpstr>Data Collection Framework</vt:lpstr>
      <vt:lpstr>Papers</vt:lpstr>
      <vt:lpstr>Data</vt:lpstr>
      <vt:lpstr>Conferences</vt:lpstr>
      <vt:lpstr>'UPGro Logical Framework'!_ftnref1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Sean Furey</dc:creator>
  <cp:lastModifiedBy>Sean Furey</cp:lastModifiedBy>
  <cp:lastPrinted>2015-09-28T10:29:14Z</cp:lastPrinted>
  <dcterms:created xsi:type="dcterms:W3CDTF">2015-09-28T09:48:22Z</dcterms:created>
  <dcterms:modified xsi:type="dcterms:W3CDTF">2016-08-12T10:18:47Z</dcterms:modified>
</cp:coreProperties>
</file>